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strator\Desktop\Općina Novo Virje\Financijski izvještaji\2026\1-2026\"/>
    </mc:Choice>
  </mc:AlternateContent>
  <bookViews>
    <workbookView xWindow="0" yWindow="0" windowWidth="28800" windowHeight="117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2" i="9"/>
  <c r="F341" i="9"/>
  <c r="M340" i="9"/>
  <c r="L340" i="9"/>
  <c r="F340" i="9" s="1"/>
  <c r="E340" i="9"/>
  <c r="B340" i="9"/>
  <c r="H339" i="9"/>
  <c r="G339" i="9"/>
  <c r="F339" i="9"/>
  <c r="E339" i="9"/>
  <c r="B339" i="9" s="1"/>
  <c r="F338" i="9"/>
  <c r="F337" i="9"/>
  <c r="F336" i="9"/>
  <c r="F335" i="9"/>
  <c r="H334" i="9"/>
  <c r="G334" i="9"/>
  <c r="F334" i="9"/>
  <c r="E334" i="9"/>
  <c r="F333" i="9"/>
  <c r="H332" i="9"/>
  <c r="G332" i="9"/>
  <c r="F332" i="9"/>
  <c r="H331" i="9"/>
  <c r="E331" i="9" s="1"/>
  <c r="B331" i="9" s="1"/>
  <c r="G331" i="9"/>
  <c r="F331" i="9"/>
  <c r="H330" i="9"/>
  <c r="G330" i="9"/>
  <c r="F330" i="9"/>
  <c r="E330" i="9"/>
  <c r="B330" i="9" s="1"/>
  <c r="H329" i="9"/>
  <c r="G329" i="9"/>
  <c r="E329" i="9" s="1"/>
  <c r="F329" i="9"/>
  <c r="B329" i="9"/>
  <c r="H328" i="9"/>
  <c r="G328" i="9"/>
  <c r="E328" i="9" s="1"/>
  <c r="B328" i="9" s="1"/>
  <c r="F328" i="9"/>
  <c r="H327" i="9"/>
  <c r="G327" i="9"/>
  <c r="F327" i="9"/>
  <c r="B327" i="9" s="1"/>
  <c r="E327" i="9"/>
  <c r="H326" i="9"/>
  <c r="G326" i="9"/>
  <c r="F326" i="9"/>
  <c r="H325" i="9"/>
  <c r="G325" i="9"/>
  <c r="F325" i="9"/>
  <c r="H324" i="9"/>
  <c r="G324" i="9"/>
  <c r="E324" i="9" s="1"/>
  <c r="B324" i="9" s="1"/>
  <c r="F324" i="9"/>
  <c r="H323" i="9"/>
  <c r="G323" i="9"/>
  <c r="F323" i="9"/>
  <c r="H322" i="9"/>
  <c r="G322" i="9"/>
  <c r="F322" i="9"/>
  <c r="E322" i="9"/>
  <c r="B322" i="9" s="1"/>
  <c r="H321" i="9"/>
  <c r="G321" i="9"/>
  <c r="F321" i="9"/>
  <c r="H320" i="9"/>
  <c r="G320" i="9"/>
  <c r="F320" i="9"/>
  <c r="E320" i="9"/>
  <c r="B320" i="9" s="1"/>
  <c r="H319" i="9"/>
  <c r="G319" i="9"/>
  <c r="F319" i="9"/>
  <c r="H318" i="9"/>
  <c r="G318" i="9"/>
  <c r="E318" i="9" s="1"/>
  <c r="B318" i="9" s="1"/>
  <c r="F318" i="9"/>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E305" i="9" s="1"/>
  <c r="B305" i="9" s="1"/>
  <c r="F305" i="9"/>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F292" i="9" s="1"/>
  <c r="B292" i="9" s="1"/>
  <c r="E292" i="9"/>
  <c r="M291" i="9"/>
  <c r="F291" i="9" s="1"/>
  <c r="B291" i="9" s="1"/>
  <c r="L291" i="9"/>
  <c r="E291" i="9"/>
  <c r="M290" i="9"/>
  <c r="L290" i="9"/>
  <c r="F290" i="9" s="1"/>
  <c r="E290" i="9"/>
  <c r="M289" i="9"/>
  <c r="L289" i="9"/>
  <c r="F289" i="9" s="1"/>
  <c r="B289" i="9" s="1"/>
  <c r="E289" i="9"/>
  <c r="M288" i="9"/>
  <c r="L288" i="9"/>
  <c r="E288" i="9"/>
  <c r="M287" i="9"/>
  <c r="L287" i="9"/>
  <c r="F287" i="9"/>
  <c r="E287" i="9"/>
  <c r="B287" i="9" s="1"/>
  <c r="M286" i="9"/>
  <c r="L286" i="9"/>
  <c r="F286" i="9"/>
  <c r="E286" i="9"/>
  <c r="M285" i="9"/>
  <c r="L285" i="9"/>
  <c r="F285" i="9"/>
  <c r="B285" i="9" s="1"/>
  <c r="E285" i="9"/>
  <c r="M284" i="9"/>
  <c r="L284" i="9"/>
  <c r="F284" i="9" s="1"/>
  <c r="B284" i="9" s="1"/>
  <c r="E284" i="9"/>
  <c r="M283" i="9"/>
  <c r="F283" i="9" s="1"/>
  <c r="B283" i="9" s="1"/>
  <c r="L283" i="9"/>
  <c r="E283" i="9"/>
  <c r="M282" i="9"/>
  <c r="L282" i="9"/>
  <c r="F282" i="9" s="1"/>
  <c r="E282" i="9"/>
  <c r="M281" i="9"/>
  <c r="L281" i="9"/>
  <c r="E281" i="9"/>
  <c r="M280" i="9"/>
  <c r="L280" i="9"/>
  <c r="F280" i="9" s="1"/>
  <c r="E280" i="9"/>
  <c r="B280" i="9"/>
  <c r="M279" i="9"/>
  <c r="L279" i="9"/>
  <c r="F279" i="9"/>
  <c r="E279" i="9"/>
  <c r="B279" i="9" s="1"/>
  <c r="M278" i="9"/>
  <c r="L278" i="9"/>
  <c r="F278" i="9"/>
  <c r="E278" i="9"/>
  <c r="M277" i="9"/>
  <c r="L277" i="9"/>
  <c r="F277" i="9"/>
  <c r="B277" i="9" s="1"/>
  <c r="E277" i="9"/>
  <c r="M276" i="9"/>
  <c r="L276" i="9"/>
  <c r="F276" i="9" s="1"/>
  <c r="B276" i="9" s="1"/>
  <c r="E276" i="9"/>
  <c r="M275" i="9"/>
  <c r="F275" i="9" s="1"/>
  <c r="B275" i="9" s="1"/>
  <c r="L275" i="9"/>
  <c r="E275" i="9"/>
  <c r="M274" i="9"/>
  <c r="L274" i="9"/>
  <c r="F274" i="9" s="1"/>
  <c r="E274" i="9"/>
  <c r="M273" i="9"/>
  <c r="L273" i="9"/>
  <c r="E273" i="9"/>
  <c r="M272" i="9"/>
  <c r="L272" i="9"/>
  <c r="E272" i="9"/>
  <c r="M271" i="9"/>
  <c r="F271" i="9" s="1"/>
  <c r="L271" i="9"/>
  <c r="E271" i="9"/>
  <c r="B271" i="9" s="1"/>
  <c r="M270" i="9"/>
  <c r="L270" i="9"/>
  <c r="F270" i="9"/>
  <c r="E270" i="9"/>
  <c r="M269" i="9"/>
  <c r="L269" i="9"/>
  <c r="F269" i="9"/>
  <c r="B269" i="9" s="1"/>
  <c r="E269" i="9"/>
  <c r="M268" i="9"/>
  <c r="L268" i="9"/>
  <c r="F268" i="9" s="1"/>
  <c r="E268" i="9"/>
  <c r="M267" i="9"/>
  <c r="F267" i="9" s="1"/>
  <c r="B267" i="9" s="1"/>
  <c r="L267" i="9"/>
  <c r="E267" i="9"/>
  <c r="M266" i="9"/>
  <c r="L266" i="9"/>
  <c r="F266" i="9" s="1"/>
  <c r="E266" i="9"/>
  <c r="M265" i="9"/>
  <c r="L265" i="9"/>
  <c r="E265" i="9"/>
  <c r="M264" i="9"/>
  <c r="L264" i="9"/>
  <c r="E264" i="9"/>
  <c r="M263" i="9"/>
  <c r="F263" i="9" s="1"/>
  <c r="L263" i="9"/>
  <c r="E263" i="9"/>
  <c r="B263" i="9" s="1"/>
  <c r="M262" i="9"/>
  <c r="L262" i="9"/>
  <c r="F262" i="9"/>
  <c r="E262" i="9"/>
  <c r="M261" i="9"/>
  <c r="L261" i="9"/>
  <c r="F261" i="9"/>
  <c r="B261" i="9" s="1"/>
  <c r="E261" i="9"/>
  <c r="M260" i="9"/>
  <c r="L260" i="9"/>
  <c r="F260" i="9" s="1"/>
  <c r="E260" i="9"/>
  <c r="M259" i="9"/>
  <c r="F259" i="9" s="1"/>
  <c r="B259" i="9" s="1"/>
  <c r="L259" i="9"/>
  <c r="E259" i="9"/>
  <c r="M258" i="9"/>
  <c r="L258" i="9"/>
  <c r="F258" i="9" s="1"/>
  <c r="E258" i="9"/>
  <c r="M257" i="9"/>
  <c r="L257" i="9"/>
  <c r="E257" i="9"/>
  <c r="M256" i="9"/>
  <c r="L256" i="9"/>
  <c r="E256" i="9"/>
  <c r="M255" i="9"/>
  <c r="F255" i="9" s="1"/>
  <c r="L255" i="9"/>
  <c r="E255" i="9"/>
  <c r="B255" i="9" s="1"/>
  <c r="M254" i="9"/>
  <c r="L254" i="9"/>
  <c r="F254" i="9"/>
  <c r="E254" i="9"/>
  <c r="M253" i="9"/>
  <c r="L253" i="9"/>
  <c r="F253" i="9"/>
  <c r="B253" i="9" s="1"/>
  <c r="E253" i="9"/>
  <c r="M252" i="9"/>
  <c r="L252" i="9"/>
  <c r="F252" i="9" s="1"/>
  <c r="E252" i="9"/>
  <c r="M251" i="9"/>
  <c r="F251" i="9" s="1"/>
  <c r="B251" i="9" s="1"/>
  <c r="L251" i="9"/>
  <c r="E251" i="9"/>
  <c r="M250" i="9"/>
  <c r="L250" i="9"/>
  <c r="F250" i="9" s="1"/>
  <c r="E250" i="9"/>
  <c r="M249" i="9"/>
  <c r="L249" i="9"/>
  <c r="E249" i="9"/>
  <c r="M248" i="9"/>
  <c r="L248" i="9"/>
  <c r="E248" i="9"/>
  <c r="M247" i="9"/>
  <c r="F247" i="9" s="1"/>
  <c r="L247" i="9"/>
  <c r="E247" i="9"/>
  <c r="M246" i="9"/>
  <c r="L246" i="9"/>
  <c r="F246" i="9"/>
  <c r="E246" i="9"/>
  <c r="M245" i="9"/>
  <c r="L245" i="9"/>
  <c r="F245" i="9"/>
  <c r="B245" i="9" s="1"/>
  <c r="E245" i="9"/>
  <c r="M244" i="9"/>
  <c r="L244" i="9"/>
  <c r="E244" i="9"/>
  <c r="M243" i="9"/>
  <c r="F243" i="9" s="1"/>
  <c r="B243" i="9" s="1"/>
  <c r="L243" i="9"/>
  <c r="E243" i="9"/>
  <c r="M242" i="9"/>
  <c r="L242" i="9"/>
  <c r="F242" i="9" s="1"/>
  <c r="E242" i="9"/>
  <c r="M241" i="9"/>
  <c r="L241" i="9"/>
  <c r="E241" i="9"/>
  <c r="M240" i="9"/>
  <c r="L240" i="9"/>
  <c r="E240" i="9"/>
  <c r="M239" i="9"/>
  <c r="F239" i="9" s="1"/>
  <c r="L239" i="9"/>
  <c r="E239" i="9"/>
  <c r="M238" i="9"/>
  <c r="F238" i="9" s="1"/>
  <c r="L238" i="9"/>
  <c r="E238" i="9"/>
  <c r="M237" i="9"/>
  <c r="L237" i="9"/>
  <c r="F237" i="9"/>
  <c r="B237" i="9" s="1"/>
  <c r="E237" i="9"/>
  <c r="M236" i="9"/>
  <c r="L236" i="9"/>
  <c r="E236" i="9"/>
  <c r="M235" i="9"/>
  <c r="F235" i="9" s="1"/>
  <c r="B235" i="9" s="1"/>
  <c r="L235" i="9"/>
  <c r="E235" i="9"/>
  <c r="M234" i="9"/>
  <c r="L234" i="9"/>
  <c r="F234" i="9" s="1"/>
  <c r="E234" i="9"/>
  <c r="M233" i="9"/>
  <c r="L233" i="9"/>
  <c r="F233" i="9" s="1"/>
  <c r="B233" i="9" s="1"/>
  <c r="E233" i="9"/>
  <c r="M232" i="9"/>
  <c r="L232" i="9"/>
  <c r="E232" i="9"/>
  <c r="M231" i="9"/>
  <c r="L231" i="9"/>
  <c r="F231" i="9"/>
  <c r="E231" i="9"/>
  <c r="M230" i="9"/>
  <c r="F230" i="9" s="1"/>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F170" i="9"/>
  <c r="E170" i="9"/>
  <c r="B170" i="9" s="1"/>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B162" i="9" s="1"/>
  <c r="G162" i="9"/>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G154" i="9"/>
  <c r="F154" i="9"/>
  <c r="E154" i="9"/>
  <c r="B154" i="9" s="1"/>
  <c r="H153" i="9"/>
  <c r="G153" i="9"/>
  <c r="F153" i="9"/>
  <c r="E153" i="9"/>
  <c r="B153" i="9" s="1"/>
  <c r="H152" i="9"/>
  <c r="G152" i="9"/>
  <c r="E152" i="9" s="1"/>
  <c r="B152" i="9" s="1"/>
  <c r="F152" i="9"/>
  <c r="H151" i="9"/>
  <c r="G151" i="9"/>
  <c r="E151" i="9" s="1"/>
  <c r="B151" i="9" s="1"/>
  <c r="F151" i="9"/>
  <c r="H150" i="9"/>
  <c r="G150" i="9"/>
  <c r="F150" i="9"/>
  <c r="E150" i="9"/>
  <c r="B150" i="9" s="1"/>
  <c r="H149" i="9"/>
  <c r="G149" i="9"/>
  <c r="F149" i="9"/>
  <c r="E149" i="9"/>
  <c r="B149" i="9" s="1"/>
  <c r="H148" i="9"/>
  <c r="G148" i="9"/>
  <c r="E148" i="9" s="1"/>
  <c r="B148" i="9" s="1"/>
  <c r="F148" i="9"/>
  <c r="H147" i="9"/>
  <c r="G147" i="9"/>
  <c r="E147" i="9" s="1"/>
  <c r="B147" i="9" s="1"/>
  <c r="F147" i="9"/>
  <c r="H146" i="9"/>
  <c r="G146" i="9"/>
  <c r="F146" i="9"/>
  <c r="E146" i="9"/>
  <c r="B146" i="9" s="1"/>
  <c r="H145" i="9"/>
  <c r="G145" i="9"/>
  <c r="F145" i="9"/>
  <c r="E145" i="9"/>
  <c r="B145" i="9" s="1"/>
  <c r="H144" i="9"/>
  <c r="G144" i="9"/>
  <c r="E144" i="9" s="1"/>
  <c r="B144" i="9" s="1"/>
  <c r="F144" i="9"/>
  <c r="H143" i="9"/>
  <c r="G143" i="9"/>
  <c r="E143" i="9" s="1"/>
  <c r="B143" i="9" s="1"/>
  <c r="F143" i="9"/>
  <c r="H142" i="9"/>
  <c r="E142" i="9" s="1"/>
  <c r="B142" i="9" s="1"/>
  <c r="G142" i="9"/>
  <c r="F142" i="9"/>
  <c r="H141" i="9"/>
  <c r="G141" i="9"/>
  <c r="F141" i="9"/>
  <c r="E141" i="9"/>
  <c r="B141" i="9" s="1"/>
  <c r="H140" i="9"/>
  <c r="G140" i="9"/>
  <c r="E140" i="9" s="1"/>
  <c r="B140" i="9" s="1"/>
  <c r="F140" i="9"/>
  <c r="H139" i="9"/>
  <c r="G139" i="9"/>
  <c r="E139" i="9" s="1"/>
  <c r="B139" i="9" s="1"/>
  <c r="F139" i="9"/>
  <c r="H138" i="9"/>
  <c r="G138" i="9"/>
  <c r="F138" i="9"/>
  <c r="E138" i="9"/>
  <c r="B138" i="9" s="1"/>
  <c r="H137" i="9"/>
  <c r="G137" i="9"/>
  <c r="F137" i="9"/>
  <c r="E137" i="9"/>
  <c r="B137" i="9" s="1"/>
  <c r="H136" i="9"/>
  <c r="G136" i="9"/>
  <c r="E136" i="9" s="1"/>
  <c r="B136" i="9" s="1"/>
  <c r="F136" i="9"/>
  <c r="H135" i="9"/>
  <c r="G135" i="9"/>
  <c r="E135" i="9" s="1"/>
  <c r="B135" i="9" s="1"/>
  <c r="F135" i="9"/>
  <c r="H134" i="9"/>
  <c r="G134" i="9"/>
  <c r="F134" i="9"/>
  <c r="E134" i="9"/>
  <c r="B134" i="9" s="1"/>
  <c r="H133" i="9"/>
  <c r="E133" i="9" s="1"/>
  <c r="B133" i="9" s="1"/>
  <c r="G133" i="9"/>
  <c r="F133" i="9"/>
  <c r="H132" i="9"/>
  <c r="G132" i="9"/>
  <c r="E132" i="9" s="1"/>
  <c r="B132" i="9" s="1"/>
  <c r="F132" i="9"/>
  <c r="H131" i="9"/>
  <c r="G131" i="9"/>
  <c r="E131" i="9" s="1"/>
  <c r="B131" i="9" s="1"/>
  <c r="F131" i="9"/>
  <c r="H130" i="9"/>
  <c r="G130" i="9"/>
  <c r="E130" i="9" s="1"/>
  <c r="B130" i="9" s="1"/>
  <c r="F130" i="9"/>
  <c r="H129" i="9"/>
  <c r="G129" i="9"/>
  <c r="F129" i="9"/>
  <c r="E129" i="9"/>
  <c r="B129" i="9" s="1"/>
  <c r="H128" i="9"/>
  <c r="G128" i="9"/>
  <c r="F128" i="9"/>
  <c r="E128" i="9"/>
  <c r="B128" i="9" s="1"/>
  <c r="H127" i="9"/>
  <c r="G127" i="9"/>
  <c r="E127" i="9" s="1"/>
  <c r="B127" i="9" s="1"/>
  <c r="F127" i="9"/>
  <c r="H126" i="9"/>
  <c r="E126" i="9" s="1"/>
  <c r="B126" i="9" s="1"/>
  <c r="G126" i="9"/>
  <c r="F126" i="9"/>
  <c r="H125" i="9"/>
  <c r="E125" i="9" s="1"/>
  <c r="B125" i="9" s="1"/>
  <c r="G125" i="9"/>
  <c r="F125" i="9"/>
  <c r="H124" i="9"/>
  <c r="G124" i="9"/>
  <c r="F124" i="9"/>
  <c r="E124" i="9"/>
  <c r="B124" i="9" s="1"/>
  <c r="H123" i="9"/>
  <c r="E123" i="9" s="1"/>
  <c r="B123" i="9" s="1"/>
  <c r="G123" i="9"/>
  <c r="F123" i="9"/>
  <c r="H122" i="9"/>
  <c r="G122" i="9"/>
  <c r="E122" i="9" s="1"/>
  <c r="B122" i="9" s="1"/>
  <c r="F122" i="9"/>
  <c r="H121" i="9"/>
  <c r="G121" i="9"/>
  <c r="F121" i="9"/>
  <c r="E121" i="9"/>
  <c r="B121" i="9"/>
  <c r="H120" i="9"/>
  <c r="G120" i="9"/>
  <c r="F120" i="9"/>
  <c r="E120" i="9"/>
  <c r="B120" i="9" s="1"/>
  <c r="H119" i="9"/>
  <c r="E119" i="9" s="1"/>
  <c r="B119" i="9" s="1"/>
  <c r="G119" i="9"/>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G113" i="9"/>
  <c r="F113" i="9"/>
  <c r="E113" i="9"/>
  <c r="B113" i="9"/>
  <c r="H112" i="9"/>
  <c r="G112" i="9"/>
  <c r="F112" i="9"/>
  <c r="E112" i="9"/>
  <c r="B112" i="9" s="1"/>
  <c r="H111" i="9"/>
  <c r="G111" i="9"/>
  <c r="E111" i="9" s="1"/>
  <c r="B111" i="9" s="1"/>
  <c r="F111" i="9"/>
  <c r="H110" i="9"/>
  <c r="G110" i="9"/>
  <c r="E110" i="9" s="1"/>
  <c r="B110" i="9" s="1"/>
  <c r="F110" i="9"/>
  <c r="H109" i="9"/>
  <c r="G109" i="9"/>
  <c r="F109" i="9"/>
  <c r="E109" i="9"/>
  <c r="B109" i="9" s="1"/>
  <c r="H108" i="9"/>
  <c r="G108" i="9"/>
  <c r="F108" i="9"/>
  <c r="E108" i="9"/>
  <c r="B108" i="9" s="1"/>
  <c r="H107" i="9"/>
  <c r="G107" i="9"/>
  <c r="E107" i="9" s="1"/>
  <c r="B107" i="9" s="1"/>
  <c r="F107" i="9"/>
  <c r="H106" i="9"/>
  <c r="G106" i="9"/>
  <c r="E106" i="9" s="1"/>
  <c r="B106" i="9" s="1"/>
  <c r="F106" i="9"/>
  <c r="H105" i="9"/>
  <c r="G105" i="9"/>
  <c r="F105" i="9"/>
  <c r="E105" i="9"/>
  <c r="B105" i="9" s="1"/>
  <c r="H104" i="9"/>
  <c r="E104" i="9" s="1"/>
  <c r="B104" i="9" s="1"/>
  <c r="G104" i="9"/>
  <c r="F104" i="9"/>
  <c r="H103" i="9"/>
  <c r="G103" i="9"/>
  <c r="F103" i="9"/>
  <c r="E103" i="9"/>
  <c r="B103" i="9" s="1"/>
  <c r="H102" i="9"/>
  <c r="G102" i="9"/>
  <c r="E102" i="9" s="1"/>
  <c r="B102" i="9" s="1"/>
  <c r="F102" i="9"/>
  <c r="H101" i="9"/>
  <c r="G101" i="9"/>
  <c r="E101" i="9" s="1"/>
  <c r="B101" i="9" s="1"/>
  <c r="F101" i="9"/>
  <c r="H100" i="9"/>
  <c r="G100" i="9"/>
  <c r="F100" i="9"/>
  <c r="E100" i="9"/>
  <c r="B100" i="9" s="1"/>
  <c r="H99" i="9"/>
  <c r="G99" i="9"/>
  <c r="F99" i="9"/>
  <c r="E99" i="9"/>
  <c r="B99" i="9" s="1"/>
  <c r="H98" i="9"/>
  <c r="G98" i="9"/>
  <c r="E98" i="9" s="1"/>
  <c r="B98" i="9" s="1"/>
  <c r="F98" i="9"/>
  <c r="H97" i="9"/>
  <c r="G97" i="9"/>
  <c r="E97" i="9" s="1"/>
  <c r="B97" i="9" s="1"/>
  <c r="F97" i="9"/>
  <c r="H96" i="9"/>
  <c r="G96" i="9"/>
  <c r="F96" i="9"/>
  <c r="E96" i="9"/>
  <c r="B96" i="9" s="1"/>
  <c r="H95" i="9"/>
  <c r="G95" i="9"/>
  <c r="F95" i="9"/>
  <c r="E95" i="9"/>
  <c r="B95" i="9" s="1"/>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B84" i="9" s="1"/>
  <c r="G84" i="9"/>
  <c r="F84" i="9"/>
  <c r="H83" i="9"/>
  <c r="G83" i="9"/>
  <c r="F83" i="9"/>
  <c r="H82" i="9"/>
  <c r="G82" i="9"/>
  <c r="F82" i="9"/>
  <c r="H81" i="9"/>
  <c r="G81" i="9"/>
  <c r="F81" i="9"/>
  <c r="H80" i="9"/>
  <c r="G80" i="9"/>
  <c r="F80" i="9"/>
  <c r="E80" i="9"/>
  <c r="B80" i="9" s="1"/>
  <c r="H79" i="9"/>
  <c r="G79" i="9"/>
  <c r="F79" i="9"/>
  <c r="E79" i="9"/>
  <c r="B79" i="9" s="1"/>
  <c r="H78" i="9"/>
  <c r="G78" i="9"/>
  <c r="E78" i="9" s="1"/>
  <c r="B78" i="9" s="1"/>
  <c r="F78" i="9"/>
  <c r="H77" i="9"/>
  <c r="E77" i="9" s="1"/>
  <c r="B77" i="9" s="1"/>
  <c r="G77" i="9"/>
  <c r="F77" i="9"/>
  <c r="H76" i="9"/>
  <c r="G76" i="9"/>
  <c r="F76" i="9"/>
  <c r="E76" i="9"/>
  <c r="B76" i="9" s="1"/>
  <c r="H75" i="9"/>
  <c r="G75" i="9"/>
  <c r="F75" i="9"/>
  <c r="E75" i="9"/>
  <c r="B75" i="9" s="1"/>
  <c r="H74" i="9"/>
  <c r="G74" i="9"/>
  <c r="E74" i="9" s="1"/>
  <c r="B74" i="9" s="1"/>
  <c r="F74" i="9"/>
  <c r="H73" i="9"/>
  <c r="G73" i="9"/>
  <c r="E73" i="9" s="1"/>
  <c r="B73" i="9" s="1"/>
  <c r="F73" i="9"/>
  <c r="H72" i="9"/>
  <c r="G72" i="9"/>
  <c r="E72" i="9" s="1"/>
  <c r="B72" i="9" s="1"/>
  <c r="F72" i="9"/>
  <c r="H71" i="9"/>
  <c r="E71" i="9" s="1"/>
  <c r="B71" i="9" s="1"/>
  <c r="G71" i="9"/>
  <c r="F71" i="9"/>
  <c r="H70" i="9"/>
  <c r="G70" i="9"/>
  <c r="F70" i="9"/>
  <c r="E70" i="9"/>
  <c r="B70" i="9" s="1"/>
  <c r="H69" i="9"/>
  <c r="G69" i="9"/>
  <c r="F69" i="9"/>
  <c r="H68" i="9"/>
  <c r="G68" i="9"/>
  <c r="E68" i="9" s="1"/>
  <c r="B68" i="9" s="1"/>
  <c r="F68" i="9"/>
  <c r="H67" i="9"/>
  <c r="G67" i="9"/>
  <c r="F67" i="9"/>
  <c r="E67" i="9"/>
  <c r="B67" i="9" s="1"/>
  <c r="H66" i="9"/>
  <c r="G66" i="9"/>
  <c r="E66" i="9" s="1"/>
  <c r="B66" i="9" s="1"/>
  <c r="F66" i="9"/>
  <c r="H65" i="9"/>
  <c r="G65" i="9"/>
  <c r="E65" i="9" s="1"/>
  <c r="B65" i="9" s="1"/>
  <c r="F65" i="9"/>
  <c r="H64" i="9"/>
  <c r="G64" i="9"/>
  <c r="E64" i="9" s="1"/>
  <c r="B64" i="9" s="1"/>
  <c r="F64" i="9"/>
  <c r="H63" i="9"/>
  <c r="G63" i="9"/>
  <c r="F63" i="9"/>
  <c r="E63" i="9"/>
  <c r="B63" i="9"/>
  <c r="H62" i="9"/>
  <c r="G62" i="9"/>
  <c r="F62" i="9"/>
  <c r="E62" i="9"/>
  <c r="B62" i="9" s="1"/>
  <c r="H61" i="9"/>
  <c r="G61" i="9"/>
  <c r="F61" i="9"/>
  <c r="E61" i="9"/>
  <c r="B61" i="9" s="1"/>
  <c r="H60" i="9"/>
  <c r="G60" i="9"/>
  <c r="E60" i="9" s="1"/>
  <c r="B60" i="9" s="1"/>
  <c r="F60" i="9"/>
  <c r="H59" i="9"/>
  <c r="G59" i="9"/>
  <c r="E59" i="9" s="1"/>
  <c r="B59" i="9" s="1"/>
  <c r="F59" i="9"/>
  <c r="H58" i="9"/>
  <c r="G58" i="9"/>
  <c r="F58" i="9"/>
  <c r="E58" i="9"/>
  <c r="B58" i="9"/>
  <c r="H57" i="9"/>
  <c r="E57" i="9" s="1"/>
  <c r="B57" i="9" s="1"/>
  <c r="G57" i="9"/>
  <c r="F57" i="9"/>
  <c r="H56" i="9"/>
  <c r="E56" i="9" s="1"/>
  <c r="B56" i="9" s="1"/>
  <c r="G56" i="9"/>
  <c r="F56" i="9"/>
  <c r="H55" i="9"/>
  <c r="G55" i="9"/>
  <c r="F55" i="9"/>
  <c r="E55" i="9"/>
  <c r="B55" i="9" s="1"/>
  <c r="H54" i="9"/>
  <c r="G54" i="9"/>
  <c r="F54" i="9"/>
  <c r="H53" i="9"/>
  <c r="E53" i="9" s="1"/>
  <c r="B53" i="9" s="1"/>
  <c r="G53" i="9"/>
  <c r="F53" i="9"/>
  <c r="H52" i="9"/>
  <c r="G52" i="9"/>
  <c r="F52" i="9"/>
  <c r="H51" i="9"/>
  <c r="G51" i="9"/>
  <c r="F51" i="9"/>
  <c r="H50" i="9"/>
  <c r="G50" i="9"/>
  <c r="E50" i="9" s="1"/>
  <c r="B50" i="9" s="1"/>
  <c r="F50" i="9"/>
  <c r="H49" i="9"/>
  <c r="G49" i="9"/>
  <c r="F49" i="9"/>
  <c r="H48" i="9"/>
  <c r="G48" i="9"/>
  <c r="F48" i="9"/>
  <c r="E48" i="9"/>
  <c r="B48" i="9" s="1"/>
  <c r="H47" i="9"/>
  <c r="E47" i="9" s="1"/>
  <c r="B47" i="9" s="1"/>
  <c r="G47" i="9"/>
  <c r="F47" i="9"/>
  <c r="H46" i="9"/>
  <c r="G46" i="9"/>
  <c r="F46" i="9"/>
  <c r="H45" i="9"/>
  <c r="E45" i="9" s="1"/>
  <c r="B45" i="9" s="1"/>
  <c r="G45" i="9"/>
  <c r="F45" i="9"/>
  <c r="H44" i="9"/>
  <c r="G44" i="9"/>
  <c r="E44" i="9" s="1"/>
  <c r="B44" i="9" s="1"/>
  <c r="F44" i="9"/>
  <c r="H43" i="9"/>
  <c r="G43" i="9"/>
  <c r="F43" i="9"/>
  <c r="E43" i="9"/>
  <c r="B43" i="9" s="1"/>
  <c r="H42" i="9"/>
  <c r="E42" i="9" s="1"/>
  <c r="B42" i="9" s="1"/>
  <c r="G42" i="9"/>
  <c r="F42" i="9"/>
  <c r="H41" i="9"/>
  <c r="G41" i="9"/>
  <c r="F41" i="9"/>
  <c r="H40" i="9"/>
  <c r="G40" i="9"/>
  <c r="F40" i="9"/>
  <c r="H39" i="9"/>
  <c r="G39" i="9"/>
  <c r="F39" i="9"/>
  <c r="E39" i="9"/>
  <c r="B39" i="9" s="1"/>
  <c r="H38" i="9"/>
  <c r="G38" i="9"/>
  <c r="F38" i="9"/>
  <c r="E38" i="9"/>
  <c r="B38" i="9" s="1"/>
  <c r="H37" i="9"/>
  <c r="G37" i="9"/>
  <c r="F37" i="9"/>
  <c r="H36" i="9"/>
  <c r="G36" i="9"/>
  <c r="F36" i="9"/>
  <c r="H35" i="9"/>
  <c r="G35" i="9"/>
  <c r="F35" i="9"/>
  <c r="E35" i="9"/>
  <c r="B35" i="9" s="1"/>
  <c r="H34" i="9"/>
  <c r="G34" i="9"/>
  <c r="F34" i="9"/>
  <c r="E34" i="9"/>
  <c r="B34" i="9" s="1"/>
  <c r="H33" i="9"/>
  <c r="G33" i="9"/>
  <c r="E33" i="9" s="1"/>
  <c r="B33" i="9" s="1"/>
  <c r="F33" i="9"/>
  <c r="H32" i="9"/>
  <c r="G32" i="9"/>
  <c r="E32" i="9" s="1"/>
  <c r="B32" i="9" s="1"/>
  <c r="F32" i="9"/>
  <c r="H31" i="9"/>
  <c r="G31" i="9"/>
  <c r="F31" i="9"/>
  <c r="H30" i="9"/>
  <c r="E30" i="9" s="1"/>
  <c r="B30" i="9" s="1"/>
  <c r="G30" i="9"/>
  <c r="F30" i="9"/>
  <c r="H29" i="9"/>
  <c r="G29" i="9"/>
  <c r="E29" i="9" s="1"/>
  <c r="B29" i="9" s="1"/>
  <c r="F29" i="9"/>
  <c r="H28" i="9"/>
  <c r="G28" i="9"/>
  <c r="F28" i="9"/>
  <c r="H27" i="9"/>
  <c r="E27" i="9" s="1"/>
  <c r="B27" i="9" s="1"/>
  <c r="G27" i="9"/>
  <c r="F27" i="9"/>
  <c r="H26" i="9"/>
  <c r="G26" i="9"/>
  <c r="F26" i="9"/>
  <c r="E26" i="9"/>
  <c r="B26" i="9" s="1"/>
  <c r="H25" i="9"/>
  <c r="G25" i="9"/>
  <c r="E25" i="9" s="1"/>
  <c r="B25" i="9" s="1"/>
  <c r="F25" i="9"/>
  <c r="F24" i="9"/>
  <c r="F4" i="9"/>
  <c r="O3" i="9"/>
  <c r="G296" i="9" s="1"/>
  <c r="E296" i="9" s="1"/>
  <c r="B296" i="9" s="1"/>
  <c r="I3" i="9"/>
  <c r="H3" i="9"/>
  <c r="G3" i="9"/>
  <c r="D104" i="8"/>
  <c r="D97" i="8"/>
  <c r="D92" i="8"/>
  <c r="D87" i="8"/>
  <c r="D82" i="8"/>
  <c r="D77" i="8"/>
  <c r="D72" i="8"/>
  <c r="D67" i="8"/>
  <c r="D62" i="8"/>
  <c r="D57" i="8"/>
  <c r="D52" i="8"/>
  <c r="D46" i="8"/>
  <c r="D37" i="8"/>
  <c r="D27" i="8"/>
  <c r="D25" i="8" s="1"/>
  <c r="C1601" i="1" s="1"/>
  <c r="D18" i="8"/>
  <c r="D8" i="8"/>
  <c r="D6" i="8" s="1"/>
  <c r="C1582" i="1" s="1"/>
  <c r="E44" i="7"/>
  <c r="I36" i="3" s="1"/>
  <c r="D44" i="7"/>
  <c r="E39" i="7"/>
  <c r="D39" i="7"/>
  <c r="D38" i="7" s="1"/>
  <c r="H35" i="3" s="1"/>
  <c r="E38" i="7"/>
  <c r="I35" i="3" s="1"/>
  <c r="E30" i="7"/>
  <c r="D30" i="7"/>
  <c r="E23" i="7"/>
  <c r="E22" i="7" s="1"/>
  <c r="I34" i="3" s="1"/>
  <c r="D23" i="7"/>
  <c r="D22" i="7"/>
  <c r="H34" i="3" s="1"/>
  <c r="E14" i="7"/>
  <c r="D14" i="7"/>
  <c r="E7" i="7"/>
  <c r="D7" i="7"/>
  <c r="D6" i="7" s="1"/>
  <c r="D5" i="7" s="1"/>
  <c r="E6" i="7"/>
  <c r="E5" i="7" s="1"/>
  <c r="I33" i="3"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E250" i="5" s="1"/>
  <c r="I25" i="3" s="1"/>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F88" i="5"/>
  <c r="E88" i="5"/>
  <c r="D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5" i="4"/>
  <c r="F634" i="4"/>
  <c r="F633" i="4"/>
  <c r="E633" i="4"/>
  <c r="D633" i="4"/>
  <c r="F632" i="4"/>
  <c r="F631" i="4"/>
  <c r="F630"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F596" i="4"/>
  <c r="F595" i="4"/>
  <c r="E594" i="4"/>
  <c r="D594" i="4"/>
  <c r="F594" i="4" s="1"/>
  <c r="F593" i="4"/>
  <c r="F592" i="4"/>
  <c r="F591" i="4"/>
  <c r="E591" i="4"/>
  <c r="D591" i="4"/>
  <c r="F590" i="4"/>
  <c r="F589" i="4"/>
  <c r="E589" i="4"/>
  <c r="D589" i="4"/>
  <c r="F588" i="4"/>
  <c r="F587" i="4"/>
  <c r="F586" i="4"/>
  <c r="E585" i="4"/>
  <c r="E584" i="4" s="1"/>
  <c r="D585" i="4"/>
  <c r="F583" i="4"/>
  <c r="F582" i="4"/>
  <c r="E581" i="4"/>
  <c r="D581" i="4"/>
  <c r="F581" i="4" s="1"/>
  <c r="F580" i="4"/>
  <c r="F579" i="4"/>
  <c r="E578" i="4"/>
  <c r="D578" i="4"/>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F532" i="4"/>
  <c r="E532" i="4"/>
  <c r="D532" i="4"/>
  <c r="F531" i="4"/>
  <c r="F530" i="4"/>
  <c r="E529" i="4"/>
  <c r="D529" i="4"/>
  <c r="F529" i="4" s="1"/>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F490" i="4"/>
  <c r="F489" i="4"/>
  <c r="E488" i="4"/>
  <c r="D488" i="4"/>
  <c r="F488" i="4" s="1"/>
  <c r="F487" i="4"/>
  <c r="F486" i="4"/>
  <c r="F485" i="4"/>
  <c r="E485" i="4"/>
  <c r="D485" i="4"/>
  <c r="F484" i="4"/>
  <c r="F483" i="4"/>
  <c r="F482" i="4"/>
  <c r="F481" i="4"/>
  <c r="E480" i="4"/>
  <c r="D480" i="4"/>
  <c r="F480"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F428" i="4" s="1"/>
  <c r="D428" i="4"/>
  <c r="E427" i="4"/>
  <c r="E648" i="4" s="1"/>
  <c r="D427" i="4"/>
  <c r="F427" i="4" s="1"/>
  <c r="E426" i="4"/>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F362" i="4"/>
  <c r="E362" i="4"/>
  <c r="D362" i="4"/>
  <c r="E361" i="4"/>
  <c r="E360" i="4" s="1"/>
  <c r="D361" i="4"/>
  <c r="F361" i="4" s="1"/>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D310" i="4"/>
  <c r="E309" i="4"/>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E274" i="4"/>
  <c r="F274" i="4" s="1"/>
  <c r="D274" i="4"/>
  <c r="F272" i="4"/>
  <c r="F271" i="4"/>
  <c r="F270" i="4"/>
  <c r="E269" i="4"/>
  <c r="D269" i="4"/>
  <c r="F268" i="4"/>
  <c r="F267" i="4"/>
  <c r="F266" i="4"/>
  <c r="F265" i="4"/>
  <c r="F264" i="4"/>
  <c r="E263" i="4"/>
  <c r="D263" i="4"/>
  <c r="F261" i="4"/>
  <c r="F260" i="4"/>
  <c r="F259" i="4"/>
  <c r="F258" i="4"/>
  <c r="F257" i="4"/>
  <c r="E257" i="4"/>
  <c r="D257" i="4"/>
  <c r="F256" i="4"/>
  <c r="F255" i="4"/>
  <c r="F254" i="4"/>
  <c r="E254" i="4"/>
  <c r="D254" i="4"/>
  <c r="F253" i="4"/>
  <c r="F252" i="4"/>
  <c r="F251" i="4"/>
  <c r="E250" i="4"/>
  <c r="D246" i="1" s="1"/>
  <c r="D250" i="4"/>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D230" i="4"/>
  <c r="F229" i="4"/>
  <c r="F228" i="4"/>
  <c r="F227" i="4"/>
  <c r="F226" i="4"/>
  <c r="E225" i="4"/>
  <c r="D225" i="4"/>
  <c r="F225" i="4" s="1"/>
  <c r="F224" i="4"/>
  <c r="F223" i="4"/>
  <c r="E222" i="4"/>
  <c r="E221" i="4" s="1"/>
  <c r="D222" i="4"/>
  <c r="F222" i="4" s="1"/>
  <c r="D221" i="4"/>
  <c r="F221" i="4" s="1"/>
  <c r="F220" i="4"/>
  <c r="F219" i="4"/>
  <c r="F218" i="4"/>
  <c r="F217" i="4"/>
  <c r="F216" i="4"/>
  <c r="E216" i="4"/>
  <c r="D216" i="4"/>
  <c r="F215" i="4"/>
  <c r="F214" i="4"/>
  <c r="F213" i="4"/>
  <c r="F212" i="4"/>
  <c r="F211" i="4"/>
  <c r="F210" i="4"/>
  <c r="F209" i="4"/>
  <c r="E208" i="4"/>
  <c r="D208" i="4"/>
  <c r="F208" i="4" s="1"/>
  <c r="F207" i="4"/>
  <c r="F206" i="4"/>
  <c r="F205" i="4"/>
  <c r="F204" i="4"/>
  <c r="E203" i="4"/>
  <c r="E202" i="4" s="1"/>
  <c r="D198" i="1" s="1"/>
  <c r="D203"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F165" i="4" s="1"/>
  <c r="D165" i="4"/>
  <c r="F163" i="4"/>
  <c r="F162" i="4"/>
  <c r="F161" i="4"/>
  <c r="F160" i="4"/>
  <c r="E160" i="4"/>
  <c r="D160" i="4"/>
  <c r="F159" i="4"/>
  <c r="F158" i="4"/>
  <c r="F157" i="4"/>
  <c r="F156" i="4"/>
  <c r="F155" i="4"/>
  <c r="F154" i="4"/>
  <c r="E154" i="4"/>
  <c r="D154" i="4"/>
  <c r="E153" i="4"/>
  <c r="F153" i="4" s="1"/>
  <c r="D153" i="4"/>
  <c r="F151" i="4"/>
  <c r="F150" i="4"/>
  <c r="F149" i="4"/>
  <c r="F148" i="4"/>
  <c r="F147" i="4"/>
  <c r="F146" i="4"/>
  <c r="F145" i="4"/>
  <c r="F144" i="4"/>
  <c r="F143" i="4"/>
  <c r="F142" i="4"/>
  <c r="F141" i="4"/>
  <c r="E141" i="4"/>
  <c r="E140" i="4" s="1"/>
  <c r="D141" i="4"/>
  <c r="D140" i="4"/>
  <c r="F140" i="4" s="1"/>
  <c r="F139" i="4"/>
  <c r="F138" i="4"/>
  <c r="F137" i="4"/>
  <c r="F136" i="4"/>
  <c r="E135" i="4"/>
  <c r="D135" i="4"/>
  <c r="E134" i="4"/>
  <c r="F133" i="4"/>
  <c r="F132" i="4"/>
  <c r="F131" i="4"/>
  <c r="F130" i="4"/>
  <c r="F129" i="4"/>
  <c r="E129" i="4"/>
  <c r="D129" i="4"/>
  <c r="F128" i="4"/>
  <c r="F127" i="4"/>
  <c r="F126" i="4"/>
  <c r="E126" i="4"/>
  <c r="E125" i="4" s="1"/>
  <c r="D126" i="4"/>
  <c r="D125" i="4"/>
  <c r="F124" i="4"/>
  <c r="F123" i="4"/>
  <c r="F122" i="4"/>
  <c r="F121" i="4"/>
  <c r="E120" i="4"/>
  <c r="D120" i="4"/>
  <c r="F119" i="4"/>
  <c r="F118" i="4"/>
  <c r="F117" i="4"/>
  <c r="F116" i="4"/>
  <c r="F115" i="4"/>
  <c r="F114" i="4"/>
  <c r="F113" i="4"/>
  <c r="E112" i="4"/>
  <c r="F112" i="4"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F83" i="4"/>
  <c r="E83" i="4"/>
  <c r="D83" i="4"/>
  <c r="D82" i="4"/>
  <c r="F81" i="4"/>
  <c r="F80" i="4"/>
  <c r="F79" i="4"/>
  <c r="F78" i="4"/>
  <c r="E77" i="4"/>
  <c r="D77" i="4"/>
  <c r="F77" i="4" s="1"/>
  <c r="F76" i="4"/>
  <c r="F75" i="4"/>
  <c r="E74" i="4"/>
  <c r="D74" i="4"/>
  <c r="F73" i="4"/>
  <c r="F72" i="4"/>
  <c r="F71" i="4"/>
  <c r="E71" i="4"/>
  <c r="D71" i="4"/>
  <c r="F70" i="4"/>
  <c r="F69" i="4"/>
  <c r="F68" i="4"/>
  <c r="E68" i="4"/>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4"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4" i="1" s="1"/>
  <c r="D8" i="4"/>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C1684" i="1"/>
  <c r="H1684" i="1" s="1"/>
  <c r="C1683" i="1"/>
  <c r="H1683" i="1" s="1"/>
  <c r="C1682" i="1"/>
  <c r="H1682" i="1" s="1"/>
  <c r="H1681" i="1"/>
  <c r="C1681" i="1"/>
  <c r="G1681" i="1" s="1"/>
  <c r="H1679" i="1"/>
  <c r="G1679" i="1"/>
  <c r="C1679" i="1"/>
  <c r="C1678" i="1"/>
  <c r="H1677" i="1"/>
  <c r="C1677" i="1"/>
  <c r="G1677" i="1" s="1"/>
  <c r="H1676" i="1"/>
  <c r="G1676" i="1"/>
  <c r="C1676" i="1"/>
  <c r="C1675" i="1"/>
  <c r="G1674" i="1"/>
  <c r="C1674" i="1"/>
  <c r="H1674" i="1" s="1"/>
  <c r="C1673" i="1"/>
  <c r="G1672" i="1"/>
  <c r="C1672" i="1"/>
  <c r="H1672" i="1" s="1"/>
  <c r="H1671" i="1"/>
  <c r="G1671" i="1"/>
  <c r="C1671" i="1"/>
  <c r="C1670" i="1"/>
  <c r="H1669" i="1"/>
  <c r="C1669" i="1"/>
  <c r="G1669" i="1" s="1"/>
  <c r="C1668" i="1"/>
  <c r="H1668" i="1" s="1"/>
  <c r="C1667" i="1"/>
  <c r="G1666" i="1"/>
  <c r="C1666" i="1"/>
  <c r="H1666" i="1" s="1"/>
  <c r="C1665" i="1"/>
  <c r="H1664" i="1"/>
  <c r="G1664" i="1"/>
  <c r="C1664" i="1"/>
  <c r="H1663" i="1"/>
  <c r="G1663" i="1"/>
  <c r="C1663" i="1"/>
  <c r="C1662" i="1"/>
  <c r="H1661" i="1"/>
  <c r="C1661" i="1"/>
  <c r="G1661" i="1" s="1"/>
  <c r="H1660" i="1"/>
  <c r="G1660" i="1"/>
  <c r="C1660" i="1"/>
  <c r="G1659" i="1"/>
  <c r="C1659" i="1"/>
  <c r="H1659" i="1" s="1"/>
  <c r="C1658" i="1"/>
  <c r="H1657" i="1"/>
  <c r="C1657" i="1"/>
  <c r="G1657" i="1" s="1"/>
  <c r="H1656" i="1"/>
  <c r="G1656" i="1"/>
  <c r="C1656" i="1"/>
  <c r="G1655" i="1"/>
  <c r="C1655" i="1"/>
  <c r="H1655" i="1" s="1"/>
  <c r="C1654" i="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C1641" i="1"/>
  <c r="G1641" i="1" s="1"/>
  <c r="H1640" i="1"/>
  <c r="G1640" i="1"/>
  <c r="C1640" i="1"/>
  <c r="G1639" i="1"/>
  <c r="C1639" i="1"/>
  <c r="H1639" i="1" s="1"/>
  <c r="C1638" i="1"/>
  <c r="H1637" i="1"/>
  <c r="C1637" i="1"/>
  <c r="G1637" i="1" s="1"/>
  <c r="H1636" i="1"/>
  <c r="G1636" i="1"/>
  <c r="C1636" i="1"/>
  <c r="G1635" i="1"/>
  <c r="C1635" i="1"/>
  <c r="H1635" i="1" s="1"/>
  <c r="C1634" i="1"/>
  <c r="H1633" i="1"/>
  <c r="C1633" i="1"/>
  <c r="G1633" i="1" s="1"/>
  <c r="H1632" i="1"/>
  <c r="G1632" i="1"/>
  <c r="C1632" i="1"/>
  <c r="G1631" i="1"/>
  <c r="C1631" i="1"/>
  <c r="H1631" i="1" s="1"/>
  <c r="C1630" i="1"/>
  <c r="H1629" i="1"/>
  <c r="C1629" i="1"/>
  <c r="G1629" i="1" s="1"/>
  <c r="H1628" i="1"/>
  <c r="G1628" i="1"/>
  <c r="C1628" i="1"/>
  <c r="C1626" i="1"/>
  <c r="H1625" i="1"/>
  <c r="C1625" i="1"/>
  <c r="G1625" i="1" s="1"/>
  <c r="H1624" i="1"/>
  <c r="G1624" i="1"/>
  <c r="C1624" i="1"/>
  <c r="G1623" i="1"/>
  <c r="C1623" i="1"/>
  <c r="H1623" i="1" s="1"/>
  <c r="C1622" i="1"/>
  <c r="C1619" i="1"/>
  <c r="C1618" i="1"/>
  <c r="H1617" i="1"/>
  <c r="G1617" i="1"/>
  <c r="C1617" i="1"/>
  <c r="H1616" i="1"/>
  <c r="G1616" i="1"/>
  <c r="C1616" i="1"/>
  <c r="C1615" i="1"/>
  <c r="H1615" i="1" s="1"/>
  <c r="C1614" i="1"/>
  <c r="H1613" i="1"/>
  <c r="G1613" i="1"/>
  <c r="C1613" i="1"/>
  <c r="H1612" i="1"/>
  <c r="G1612" i="1"/>
  <c r="C1612" i="1"/>
  <c r="C1611" i="1"/>
  <c r="H1611" i="1" s="1"/>
  <c r="C1610" i="1"/>
  <c r="C1609" i="1"/>
  <c r="H1609" i="1" s="1"/>
  <c r="H1608" i="1"/>
  <c r="C1608" i="1"/>
  <c r="G1608" i="1" s="1"/>
  <c r="G1607" i="1"/>
  <c r="C1607" i="1"/>
  <c r="H1607" i="1" s="1"/>
  <c r="C1606" i="1"/>
  <c r="C1605" i="1"/>
  <c r="H1605" i="1" s="1"/>
  <c r="C1604" i="1"/>
  <c r="H1604" i="1" s="1"/>
  <c r="C1603" i="1"/>
  <c r="C1602" i="1"/>
  <c r="C1600" i="1"/>
  <c r="H1600" i="1" s="1"/>
  <c r="G1599" i="1"/>
  <c r="C1599" i="1"/>
  <c r="H1599" i="1" s="1"/>
  <c r="C1598" i="1"/>
  <c r="H1597" i="1"/>
  <c r="C1597" i="1"/>
  <c r="G1597" i="1" s="1"/>
  <c r="H1596" i="1"/>
  <c r="G1596" i="1"/>
  <c r="C1596" i="1"/>
  <c r="G1595" i="1"/>
  <c r="C1595" i="1"/>
  <c r="H1595" i="1" s="1"/>
  <c r="C1594" i="1"/>
  <c r="H1593" i="1"/>
  <c r="C1593" i="1"/>
  <c r="G1593" i="1" s="1"/>
  <c r="C1592" i="1"/>
  <c r="H1592" i="1" s="1"/>
  <c r="C1591" i="1"/>
  <c r="H1591" i="1" s="1"/>
  <c r="C1590" i="1"/>
  <c r="C1589" i="1"/>
  <c r="H1589" i="1" s="1"/>
  <c r="C1588" i="1"/>
  <c r="H1588" i="1" s="1"/>
  <c r="C1587" i="1"/>
  <c r="H1587" i="1" s="1"/>
  <c r="C1586" i="1"/>
  <c r="C1585" i="1"/>
  <c r="H1585" i="1" s="1"/>
  <c r="C1583" i="1"/>
  <c r="H1581" i="1"/>
  <c r="G1581" i="1"/>
  <c r="C1581" i="1"/>
  <c r="D1580" i="1"/>
  <c r="C1580" i="1"/>
  <c r="J1580" i="1" s="1"/>
  <c r="H1579" i="1"/>
  <c r="G1579" i="1"/>
  <c r="D1579" i="1"/>
  <c r="C1579" i="1"/>
  <c r="J1579" i="1" s="1"/>
  <c r="J1578" i="1"/>
  <c r="D1578" i="1"/>
  <c r="C1578" i="1"/>
  <c r="H1577" i="1"/>
  <c r="G1577" i="1"/>
  <c r="D1577" i="1"/>
  <c r="C1577" i="1"/>
  <c r="J1577" i="1" s="1"/>
  <c r="H1576" i="1"/>
  <c r="G1576" i="1"/>
  <c r="D1576" i="1"/>
  <c r="C1576" i="1"/>
  <c r="J1575" i="1"/>
  <c r="D1575" i="1"/>
  <c r="C1575" i="1"/>
  <c r="H1574" i="1"/>
  <c r="G1574" i="1"/>
  <c r="D1574" i="1"/>
  <c r="C1574" i="1"/>
  <c r="J1574" i="1" s="1"/>
  <c r="D1573" i="1"/>
  <c r="C1573" i="1"/>
  <c r="J1573" i="1" s="1"/>
  <c r="H1572" i="1"/>
  <c r="G1572" i="1"/>
  <c r="D1572" i="1"/>
  <c r="C1572" i="1"/>
  <c r="J1572" i="1" s="1"/>
  <c r="H1571" i="1"/>
  <c r="G1571" i="1"/>
  <c r="D1571" i="1"/>
  <c r="C1571" i="1"/>
  <c r="H1570" i="1"/>
  <c r="G1570" i="1"/>
  <c r="D1570" i="1"/>
  <c r="C1570" i="1"/>
  <c r="D1569" i="1"/>
  <c r="C1569" i="1"/>
  <c r="J1569" i="1" s="1"/>
  <c r="H1568" i="1"/>
  <c r="G1568" i="1"/>
  <c r="D1568" i="1"/>
  <c r="C1568" i="1"/>
  <c r="J1568" i="1" s="1"/>
  <c r="J1567" i="1"/>
  <c r="D1567" i="1"/>
  <c r="C1567" i="1"/>
  <c r="J1566" i="1"/>
  <c r="D1566" i="1"/>
  <c r="C1566" i="1"/>
  <c r="H1565" i="1"/>
  <c r="G1565" i="1"/>
  <c r="I1565" i="1" s="1"/>
  <c r="D1565" i="1"/>
  <c r="J1565" i="1" s="1"/>
  <c r="C1565" i="1"/>
  <c r="D1564" i="1"/>
  <c r="C1564" i="1"/>
  <c r="J1564" i="1" s="1"/>
  <c r="H1563" i="1"/>
  <c r="G1563" i="1"/>
  <c r="I1563" i="1" s="1"/>
  <c r="D1563" i="1"/>
  <c r="J1563" i="1" s="1"/>
  <c r="C1563" i="1"/>
  <c r="H1562" i="1"/>
  <c r="G1562" i="1"/>
  <c r="D1562" i="1"/>
  <c r="C1562" i="1"/>
  <c r="D1561" i="1"/>
  <c r="C1561" i="1"/>
  <c r="J1561" i="1" s="1"/>
  <c r="H1560" i="1"/>
  <c r="G1560" i="1"/>
  <c r="I1560" i="1" s="1"/>
  <c r="D1560" i="1"/>
  <c r="J1560" i="1" s="1"/>
  <c r="C1560" i="1"/>
  <c r="D1559" i="1"/>
  <c r="C1559" i="1"/>
  <c r="J1559" i="1" s="1"/>
  <c r="H1558" i="1"/>
  <c r="G1558" i="1"/>
  <c r="I1558" i="1" s="1"/>
  <c r="D1558" i="1"/>
  <c r="J1558" i="1" s="1"/>
  <c r="C1558" i="1"/>
  <c r="D1557" i="1"/>
  <c r="C1557" i="1"/>
  <c r="J1557" i="1" s="1"/>
  <c r="H1556" i="1"/>
  <c r="G1556" i="1"/>
  <c r="I1556" i="1" s="1"/>
  <c r="D1556" i="1"/>
  <c r="J1556" i="1" s="1"/>
  <c r="C1556" i="1"/>
  <c r="H1555" i="1"/>
  <c r="G1555" i="1"/>
  <c r="D1555" i="1"/>
  <c r="C1555" i="1"/>
  <c r="H1554" i="1"/>
  <c r="G1554" i="1"/>
  <c r="D1554" i="1"/>
  <c r="C1554" i="1"/>
  <c r="D1553" i="1"/>
  <c r="J1553" i="1" s="1"/>
  <c r="C1553" i="1"/>
  <c r="H1552" i="1"/>
  <c r="G1552" i="1"/>
  <c r="I1552" i="1" s="1"/>
  <c r="D1552" i="1"/>
  <c r="J1552" i="1" s="1"/>
  <c r="C1552" i="1"/>
  <c r="D1551" i="1"/>
  <c r="J1551" i="1" s="1"/>
  <c r="C1551" i="1"/>
  <c r="H1550" i="1"/>
  <c r="G1550" i="1"/>
  <c r="I1550" i="1" s="1"/>
  <c r="D1550" i="1"/>
  <c r="J1550" i="1" s="1"/>
  <c r="C1550" i="1"/>
  <c r="D1549" i="1"/>
  <c r="J1549" i="1" s="1"/>
  <c r="C1549" i="1"/>
  <c r="H1548" i="1"/>
  <c r="G1548" i="1"/>
  <c r="I1548" i="1" s="1"/>
  <c r="D1548" i="1"/>
  <c r="J1548" i="1" s="1"/>
  <c r="C1548" i="1"/>
  <c r="D1547" i="1"/>
  <c r="J1547" i="1" s="1"/>
  <c r="C1547" i="1"/>
  <c r="D1546" i="1"/>
  <c r="G1546" i="1" s="1"/>
  <c r="C1546" i="1"/>
  <c r="D1545" i="1"/>
  <c r="C1545" i="1"/>
  <c r="H1545" i="1" s="1"/>
  <c r="D1544" i="1"/>
  <c r="C1544" i="1"/>
  <c r="D1543" i="1"/>
  <c r="C1543" i="1"/>
  <c r="H1543" i="1" s="1"/>
  <c r="D1542" i="1"/>
  <c r="C1542" i="1"/>
  <c r="D1541" i="1"/>
  <c r="C1541" i="1"/>
  <c r="H1541" i="1" s="1"/>
  <c r="D1540" i="1"/>
  <c r="C1540" i="1"/>
  <c r="D1539" i="1"/>
  <c r="G1539" i="1" s="1"/>
  <c r="C1539" i="1"/>
  <c r="H1539" i="1" s="1"/>
  <c r="G1538" i="1"/>
  <c r="D1538" i="1"/>
  <c r="C1538" i="1"/>
  <c r="H1538" i="1" s="1"/>
  <c r="G1537" i="1"/>
  <c r="D1537" i="1"/>
  <c r="C1537" i="1"/>
  <c r="G1535" i="1"/>
  <c r="D1535" i="1"/>
  <c r="C1535" i="1"/>
  <c r="H1535" i="1" s="1"/>
  <c r="G1534" i="1"/>
  <c r="D1534" i="1"/>
  <c r="C1534" i="1"/>
  <c r="D1533" i="1"/>
  <c r="G1533" i="1" s="1"/>
  <c r="C1533" i="1"/>
  <c r="D1532" i="1"/>
  <c r="G1532" i="1" s="1"/>
  <c r="C1532" i="1"/>
  <c r="H1532" i="1" s="1"/>
  <c r="G1531" i="1"/>
  <c r="D1531" i="1"/>
  <c r="C1531" i="1"/>
  <c r="H1531" i="1" s="1"/>
  <c r="G1530" i="1"/>
  <c r="D1530" i="1"/>
  <c r="C1530" i="1"/>
  <c r="D1529" i="1"/>
  <c r="C1529" i="1"/>
  <c r="G1529" i="1" s="1"/>
  <c r="D1528" i="1"/>
  <c r="C1528" i="1"/>
  <c r="G1527" i="1"/>
  <c r="D1527" i="1"/>
  <c r="C1527" i="1"/>
  <c r="H1527" i="1" s="1"/>
  <c r="G1526" i="1"/>
  <c r="D1526" i="1"/>
  <c r="C1526" i="1"/>
  <c r="D1525" i="1"/>
  <c r="C1525" i="1"/>
  <c r="D1524" i="1"/>
  <c r="G1523" i="1"/>
  <c r="D1523" i="1"/>
  <c r="C1523" i="1"/>
  <c r="H1523" i="1" s="1"/>
  <c r="G1522" i="1"/>
  <c r="D1522" i="1"/>
  <c r="C1522" i="1"/>
  <c r="D1521" i="1"/>
  <c r="C1521" i="1"/>
  <c r="G1521" i="1" s="1"/>
  <c r="D1520" i="1"/>
  <c r="C1520" i="1"/>
  <c r="G1519" i="1"/>
  <c r="D1519" i="1"/>
  <c r="C1519" i="1"/>
  <c r="H1519" i="1" s="1"/>
  <c r="G1518" i="1"/>
  <c r="D1518" i="1"/>
  <c r="C1518" i="1"/>
  <c r="D1517" i="1"/>
  <c r="C1517" i="1"/>
  <c r="D1516" i="1"/>
  <c r="C1516" i="1"/>
  <c r="G1515" i="1"/>
  <c r="D1515" i="1"/>
  <c r="C1515" i="1"/>
  <c r="H1515" i="1" s="1"/>
  <c r="G1514" i="1"/>
  <c r="D1514" i="1"/>
  <c r="C1514" i="1"/>
  <c r="D1513" i="1"/>
  <c r="C1513" i="1"/>
  <c r="G1513" i="1" s="1"/>
  <c r="D1512" i="1"/>
  <c r="C1512" i="1"/>
  <c r="G1511" i="1"/>
  <c r="D1511" i="1"/>
  <c r="C1511" i="1"/>
  <c r="H1511" i="1" s="1"/>
  <c r="G1510" i="1"/>
  <c r="D1510" i="1"/>
  <c r="C1510" i="1"/>
  <c r="D1509" i="1"/>
  <c r="D1508" i="1"/>
  <c r="C1508" i="1"/>
  <c r="G1507" i="1"/>
  <c r="D1507" i="1"/>
  <c r="C1507" i="1"/>
  <c r="H1507" i="1" s="1"/>
  <c r="G1506" i="1"/>
  <c r="D1506" i="1"/>
  <c r="C1506" i="1"/>
  <c r="D1505" i="1"/>
  <c r="C1505" i="1"/>
  <c r="G1505" i="1" s="1"/>
  <c r="D1504" i="1"/>
  <c r="C1504" i="1"/>
  <c r="G1503" i="1"/>
  <c r="D1503" i="1"/>
  <c r="C1503" i="1"/>
  <c r="H1503" i="1" s="1"/>
  <c r="G1502" i="1"/>
  <c r="D1502" i="1"/>
  <c r="C1502" i="1"/>
  <c r="D1501" i="1"/>
  <c r="C1501" i="1"/>
  <c r="D1500" i="1"/>
  <c r="C1500" i="1"/>
  <c r="G1499" i="1"/>
  <c r="D1499" i="1"/>
  <c r="C1499" i="1"/>
  <c r="H1499" i="1" s="1"/>
  <c r="D1498" i="1"/>
  <c r="G1498" i="1" s="1"/>
  <c r="C1498" i="1"/>
  <c r="D1497" i="1"/>
  <c r="C1497" i="1"/>
  <c r="D1496" i="1"/>
  <c r="C1496" i="1"/>
  <c r="G1495" i="1"/>
  <c r="D1495" i="1"/>
  <c r="C1495" i="1"/>
  <c r="H1495" i="1" s="1"/>
  <c r="G1494" i="1"/>
  <c r="D1494" i="1"/>
  <c r="C1494" i="1"/>
  <c r="D1493" i="1"/>
  <c r="C1493" i="1"/>
  <c r="D1492" i="1"/>
  <c r="C1492" i="1"/>
  <c r="G1491" i="1"/>
  <c r="D1491" i="1"/>
  <c r="C1491" i="1"/>
  <c r="H1491" i="1" s="1"/>
  <c r="D1490" i="1"/>
  <c r="G1490" i="1" s="1"/>
  <c r="C1490" i="1"/>
  <c r="D1489" i="1"/>
  <c r="C1489" i="1"/>
  <c r="D1488" i="1"/>
  <c r="C1488" i="1"/>
  <c r="G1487" i="1"/>
  <c r="D1487" i="1"/>
  <c r="C1487" i="1"/>
  <c r="H1487" i="1" s="1"/>
  <c r="G1486" i="1"/>
  <c r="D1486" i="1"/>
  <c r="C1486" i="1"/>
  <c r="D1485" i="1"/>
  <c r="C1485" i="1"/>
  <c r="D1484" i="1"/>
  <c r="G1483" i="1"/>
  <c r="D1483" i="1"/>
  <c r="C1483" i="1"/>
  <c r="H1483" i="1" s="1"/>
  <c r="D1482" i="1"/>
  <c r="G1482" i="1" s="1"/>
  <c r="C1482" i="1"/>
  <c r="D1481" i="1"/>
  <c r="C1481" i="1"/>
  <c r="D1480" i="1"/>
  <c r="C1480" i="1"/>
  <c r="G1479" i="1"/>
  <c r="D1479" i="1"/>
  <c r="C1479" i="1"/>
  <c r="H1479" i="1" s="1"/>
  <c r="G1478" i="1"/>
  <c r="D1478" i="1"/>
  <c r="C1478" i="1"/>
  <c r="D1477" i="1"/>
  <c r="C1477" i="1"/>
  <c r="D1476" i="1"/>
  <c r="C1476" i="1"/>
  <c r="G1475" i="1"/>
  <c r="D1475" i="1"/>
  <c r="C1475" i="1"/>
  <c r="H1475" i="1" s="1"/>
  <c r="D1474" i="1"/>
  <c r="G1474" i="1" s="1"/>
  <c r="C1474" i="1"/>
  <c r="D1473" i="1"/>
  <c r="C1473" i="1"/>
  <c r="D1472" i="1"/>
  <c r="C1472" i="1"/>
  <c r="G1471" i="1"/>
  <c r="D1471" i="1"/>
  <c r="C1471" i="1"/>
  <c r="H1471" i="1" s="1"/>
  <c r="G1470" i="1"/>
  <c r="D1470" i="1"/>
  <c r="C1470" i="1"/>
  <c r="D1469" i="1"/>
  <c r="C1469" i="1"/>
  <c r="D1468" i="1"/>
  <c r="C1468" i="1"/>
  <c r="G1467" i="1"/>
  <c r="D1467" i="1"/>
  <c r="C1467" i="1"/>
  <c r="H1467" i="1" s="1"/>
  <c r="D1466" i="1"/>
  <c r="G1466" i="1" s="1"/>
  <c r="C1466" i="1"/>
  <c r="D1465" i="1"/>
  <c r="C1465" i="1"/>
  <c r="D1464" i="1"/>
  <c r="C1464" i="1"/>
  <c r="G1463" i="1"/>
  <c r="D1463" i="1"/>
  <c r="C1463" i="1"/>
  <c r="H1463" i="1" s="1"/>
  <c r="G1462" i="1"/>
  <c r="D1462" i="1"/>
  <c r="C1462" i="1"/>
  <c r="D1461" i="1"/>
  <c r="C1461" i="1"/>
  <c r="D1460" i="1"/>
  <c r="C1460" i="1"/>
  <c r="G1459" i="1"/>
  <c r="D1459" i="1"/>
  <c r="C1459" i="1"/>
  <c r="H1459" i="1" s="1"/>
  <c r="D1458" i="1"/>
  <c r="G1458" i="1" s="1"/>
  <c r="C1458" i="1"/>
  <c r="D1457" i="1"/>
  <c r="C1457" i="1"/>
  <c r="D1456" i="1"/>
  <c r="C1456" i="1"/>
  <c r="G1455" i="1"/>
  <c r="D1455" i="1"/>
  <c r="C1455" i="1"/>
  <c r="H1455" i="1" s="1"/>
  <c r="G1454" i="1"/>
  <c r="D1454" i="1"/>
  <c r="C1454" i="1"/>
  <c r="D1453" i="1"/>
  <c r="C1453" i="1"/>
  <c r="D1452" i="1"/>
  <c r="C1452" i="1"/>
  <c r="G1451" i="1"/>
  <c r="D1451" i="1"/>
  <c r="C1451" i="1"/>
  <c r="H1451" i="1" s="1"/>
  <c r="D1450" i="1"/>
  <c r="G1450" i="1" s="1"/>
  <c r="C1450" i="1"/>
  <c r="D1449" i="1"/>
  <c r="C1449" i="1"/>
  <c r="D1448" i="1"/>
  <c r="C1448" i="1"/>
  <c r="G1447" i="1"/>
  <c r="D1447" i="1"/>
  <c r="C1447" i="1"/>
  <c r="H1447" i="1" s="1"/>
  <c r="G1446" i="1"/>
  <c r="D1446" i="1"/>
  <c r="C1446" i="1"/>
  <c r="D1445" i="1"/>
  <c r="C1445" i="1"/>
  <c r="D1444" i="1"/>
  <c r="C1444" i="1"/>
  <c r="G1443" i="1"/>
  <c r="D1443" i="1"/>
  <c r="C1443" i="1"/>
  <c r="H1443" i="1" s="1"/>
  <c r="D1442" i="1"/>
  <c r="G1442" i="1" s="1"/>
  <c r="C1442" i="1"/>
  <c r="D1441" i="1"/>
  <c r="C1441" i="1"/>
  <c r="D1440" i="1"/>
  <c r="C1440" i="1"/>
  <c r="G1439" i="1"/>
  <c r="D1439" i="1"/>
  <c r="C1439" i="1"/>
  <c r="H1439" i="1" s="1"/>
  <c r="G1438" i="1"/>
  <c r="D1438" i="1"/>
  <c r="C1438" i="1"/>
  <c r="D1437" i="1"/>
  <c r="C1437" i="1"/>
  <c r="D1436" i="1"/>
  <c r="C1436" i="1"/>
  <c r="G1435" i="1"/>
  <c r="D1435" i="1"/>
  <c r="C1435" i="1"/>
  <c r="H1435" i="1" s="1"/>
  <c r="D1434" i="1"/>
  <c r="G1434" i="1" s="1"/>
  <c r="C1434" i="1"/>
  <c r="D1433" i="1"/>
  <c r="C1433" i="1"/>
  <c r="D1432" i="1"/>
  <c r="C1432" i="1"/>
  <c r="G1431" i="1"/>
  <c r="D1431" i="1"/>
  <c r="C1431" i="1"/>
  <c r="H1431" i="1" s="1"/>
  <c r="D1429" i="1"/>
  <c r="C1429" i="1"/>
  <c r="D1428" i="1"/>
  <c r="C1428" i="1"/>
  <c r="G1427" i="1"/>
  <c r="D1427" i="1"/>
  <c r="C1427" i="1"/>
  <c r="H1427" i="1" s="1"/>
  <c r="D1426" i="1"/>
  <c r="G1426" i="1" s="1"/>
  <c r="C1426" i="1"/>
  <c r="D1425" i="1"/>
  <c r="C1425" i="1"/>
  <c r="D1424" i="1"/>
  <c r="C1424" i="1"/>
  <c r="G1423" i="1"/>
  <c r="D1423" i="1"/>
  <c r="C1423" i="1"/>
  <c r="H1423" i="1" s="1"/>
  <c r="G1422" i="1"/>
  <c r="D1422" i="1"/>
  <c r="C1422" i="1"/>
  <c r="D1421" i="1"/>
  <c r="C1421" i="1"/>
  <c r="D1420" i="1"/>
  <c r="C1420" i="1"/>
  <c r="G1419" i="1"/>
  <c r="D1419" i="1"/>
  <c r="C1419" i="1"/>
  <c r="H1419" i="1" s="1"/>
  <c r="D1418" i="1"/>
  <c r="G1418" i="1" s="1"/>
  <c r="C1418" i="1"/>
  <c r="D1417" i="1"/>
  <c r="C1417" i="1"/>
  <c r="D1416" i="1"/>
  <c r="C1416" i="1"/>
  <c r="G1415" i="1"/>
  <c r="D1415" i="1"/>
  <c r="C1415" i="1"/>
  <c r="H1415" i="1" s="1"/>
  <c r="G1414" i="1"/>
  <c r="D1414" i="1"/>
  <c r="C1414" i="1"/>
  <c r="D1413" i="1"/>
  <c r="C1413" i="1"/>
  <c r="D1412" i="1"/>
  <c r="C1412" i="1"/>
  <c r="G1411" i="1"/>
  <c r="D1411" i="1"/>
  <c r="C1411" i="1"/>
  <c r="H1411" i="1" s="1"/>
  <c r="D1410" i="1"/>
  <c r="G1410" i="1" s="1"/>
  <c r="C1410" i="1"/>
  <c r="D1409" i="1"/>
  <c r="C1409" i="1"/>
  <c r="D1408" i="1"/>
  <c r="C1408" i="1"/>
  <c r="D1407" i="1"/>
  <c r="C1407" i="1"/>
  <c r="G1407" i="1" s="1"/>
  <c r="H1406" i="1"/>
  <c r="D1406" i="1"/>
  <c r="C1406" i="1"/>
  <c r="G1406" i="1" s="1"/>
  <c r="H1405" i="1"/>
  <c r="D1405" i="1"/>
  <c r="C1405" i="1"/>
  <c r="G1405" i="1" s="1"/>
  <c r="D1404" i="1"/>
  <c r="C1404" i="1"/>
  <c r="G1404" i="1" s="1"/>
  <c r="D1403" i="1"/>
  <c r="C1403" i="1"/>
  <c r="G1403" i="1" s="1"/>
  <c r="H1402" i="1"/>
  <c r="D1402" i="1"/>
  <c r="C1402" i="1"/>
  <c r="G1402" i="1" s="1"/>
  <c r="H1401" i="1"/>
  <c r="D1401" i="1"/>
  <c r="C1401" i="1"/>
  <c r="G1401" i="1" s="1"/>
  <c r="D1400" i="1"/>
  <c r="C1400" i="1"/>
  <c r="H1400" i="1" s="1"/>
  <c r="D1399" i="1"/>
  <c r="C1399" i="1"/>
  <c r="G1399" i="1" s="1"/>
  <c r="H1398" i="1"/>
  <c r="D1398" i="1"/>
  <c r="C1398" i="1"/>
  <c r="G1398" i="1" s="1"/>
  <c r="H1397" i="1"/>
  <c r="D1397" i="1"/>
  <c r="C1397" i="1"/>
  <c r="G1397" i="1" s="1"/>
  <c r="D1396" i="1"/>
  <c r="C1396" i="1"/>
  <c r="G1396" i="1" s="1"/>
  <c r="D1395" i="1"/>
  <c r="C1395" i="1"/>
  <c r="G1395" i="1" s="1"/>
  <c r="H1394" i="1"/>
  <c r="D1394" i="1"/>
  <c r="C1394" i="1"/>
  <c r="D1393" i="1"/>
  <c r="H1393" i="1" s="1"/>
  <c r="C1393" i="1"/>
  <c r="D1392" i="1"/>
  <c r="C1392" i="1"/>
  <c r="G1392" i="1" s="1"/>
  <c r="D1391" i="1"/>
  <c r="C1391" i="1"/>
  <c r="G1391" i="1" s="1"/>
  <c r="H1390" i="1"/>
  <c r="D1390" i="1"/>
  <c r="C1390" i="1"/>
  <c r="D1389" i="1"/>
  <c r="H1389" i="1" s="1"/>
  <c r="C1389" i="1"/>
  <c r="D1388" i="1"/>
  <c r="C1388" i="1"/>
  <c r="G1388" i="1" s="1"/>
  <c r="D1387" i="1"/>
  <c r="C1387" i="1"/>
  <c r="G1387" i="1" s="1"/>
  <c r="H1386" i="1"/>
  <c r="D1386" i="1"/>
  <c r="C1386" i="1"/>
  <c r="D1385" i="1"/>
  <c r="H1385" i="1" s="1"/>
  <c r="C1385" i="1"/>
  <c r="D1384" i="1"/>
  <c r="C1384" i="1"/>
  <c r="G1384" i="1" s="1"/>
  <c r="D1383" i="1"/>
  <c r="C1383" i="1"/>
  <c r="G1383" i="1" s="1"/>
  <c r="H1382" i="1"/>
  <c r="D1382" i="1"/>
  <c r="C1382" i="1"/>
  <c r="D1381" i="1"/>
  <c r="H1381" i="1" s="1"/>
  <c r="C1381" i="1"/>
  <c r="D1380" i="1"/>
  <c r="C1380" i="1"/>
  <c r="G1380" i="1" s="1"/>
  <c r="D1379" i="1"/>
  <c r="C1379" i="1"/>
  <c r="G1379" i="1" s="1"/>
  <c r="H1378" i="1"/>
  <c r="D1378" i="1"/>
  <c r="C1378" i="1"/>
  <c r="D1377" i="1"/>
  <c r="H1377" i="1" s="1"/>
  <c r="C1377" i="1"/>
  <c r="D1376" i="1"/>
  <c r="C1376" i="1"/>
  <c r="G1376" i="1" s="1"/>
  <c r="D1375" i="1"/>
  <c r="C1375" i="1"/>
  <c r="G1375" i="1" s="1"/>
  <c r="H1374" i="1"/>
  <c r="D1374" i="1"/>
  <c r="C1374" i="1"/>
  <c r="D1373" i="1"/>
  <c r="H1373" i="1" s="1"/>
  <c r="C1373" i="1"/>
  <c r="D1372" i="1"/>
  <c r="C1372" i="1"/>
  <c r="G1372" i="1" s="1"/>
  <c r="D1371" i="1"/>
  <c r="C1371" i="1"/>
  <c r="G1371" i="1" s="1"/>
  <c r="H1370" i="1"/>
  <c r="D1370" i="1"/>
  <c r="C1370" i="1"/>
  <c r="D1369" i="1"/>
  <c r="H1369" i="1" s="1"/>
  <c r="C1369" i="1"/>
  <c r="D1368" i="1"/>
  <c r="C1368" i="1"/>
  <c r="G1368" i="1" s="1"/>
  <c r="D1367" i="1"/>
  <c r="C1367" i="1"/>
  <c r="G1367" i="1" s="1"/>
  <c r="H1366" i="1"/>
  <c r="D1366" i="1"/>
  <c r="C1366" i="1"/>
  <c r="D1365" i="1"/>
  <c r="H1365" i="1" s="1"/>
  <c r="C1365" i="1"/>
  <c r="D1364" i="1"/>
  <c r="C1364" i="1"/>
  <c r="G1364" i="1" s="1"/>
  <c r="D1363" i="1"/>
  <c r="C1363" i="1"/>
  <c r="G1363" i="1" s="1"/>
  <c r="H1362" i="1"/>
  <c r="D1362" i="1"/>
  <c r="C1362" i="1"/>
  <c r="D1361" i="1"/>
  <c r="H1361" i="1" s="1"/>
  <c r="C1361" i="1"/>
  <c r="D1360" i="1"/>
  <c r="C1360" i="1"/>
  <c r="G1360" i="1" s="1"/>
  <c r="D1359" i="1"/>
  <c r="C1359" i="1"/>
  <c r="G1359" i="1" s="1"/>
  <c r="H1358" i="1"/>
  <c r="D1358" i="1"/>
  <c r="C1358" i="1"/>
  <c r="D1357" i="1"/>
  <c r="H1357" i="1" s="1"/>
  <c r="C1357" i="1"/>
  <c r="D1356" i="1"/>
  <c r="C1356" i="1"/>
  <c r="G1356" i="1" s="1"/>
  <c r="D1355" i="1"/>
  <c r="C1355" i="1"/>
  <c r="G1355" i="1" s="1"/>
  <c r="H1354" i="1"/>
  <c r="D1354" i="1"/>
  <c r="C1354" i="1"/>
  <c r="D1353" i="1"/>
  <c r="H1353" i="1" s="1"/>
  <c r="C1353" i="1"/>
  <c r="D1352" i="1"/>
  <c r="C1352" i="1"/>
  <c r="G1352" i="1" s="1"/>
  <c r="D1351" i="1"/>
  <c r="C1351" i="1"/>
  <c r="G1351" i="1" s="1"/>
  <c r="H1350" i="1"/>
  <c r="D1350" i="1"/>
  <c r="C1350" i="1"/>
  <c r="D1349" i="1"/>
  <c r="H1349" i="1" s="1"/>
  <c r="C1349" i="1"/>
  <c r="D1348" i="1"/>
  <c r="C1348" i="1"/>
  <c r="G1348" i="1" s="1"/>
  <c r="D1347" i="1"/>
  <c r="C1347" i="1"/>
  <c r="G1347" i="1" s="1"/>
  <c r="H1346" i="1"/>
  <c r="D1346" i="1"/>
  <c r="C1346" i="1"/>
  <c r="D1345" i="1"/>
  <c r="H1345" i="1" s="1"/>
  <c r="C1345" i="1"/>
  <c r="D1344" i="1"/>
  <c r="C1344" i="1"/>
  <c r="G1344" i="1" s="1"/>
  <c r="D1343" i="1"/>
  <c r="C1343" i="1"/>
  <c r="G1343" i="1" s="1"/>
  <c r="H1342" i="1"/>
  <c r="D1342" i="1"/>
  <c r="C1342" i="1"/>
  <c r="D1341" i="1"/>
  <c r="H1341" i="1" s="1"/>
  <c r="C1341" i="1"/>
  <c r="D1340" i="1"/>
  <c r="C1340" i="1"/>
  <c r="G1340" i="1" s="1"/>
  <c r="D1339" i="1"/>
  <c r="C1339" i="1"/>
  <c r="G1339" i="1" s="1"/>
  <c r="H1338" i="1"/>
  <c r="D1338" i="1"/>
  <c r="C1338" i="1"/>
  <c r="D1337" i="1"/>
  <c r="H1337" i="1" s="1"/>
  <c r="C1337" i="1"/>
  <c r="D1336" i="1"/>
  <c r="C1336" i="1"/>
  <c r="G1336" i="1" s="1"/>
  <c r="D1335" i="1"/>
  <c r="C1335" i="1"/>
  <c r="G1335" i="1" s="1"/>
  <c r="H1334" i="1"/>
  <c r="D1334" i="1"/>
  <c r="C1334" i="1"/>
  <c r="D1333" i="1"/>
  <c r="H1333" i="1" s="1"/>
  <c r="C1333" i="1"/>
  <c r="D1332" i="1"/>
  <c r="C1332" i="1"/>
  <c r="G1332" i="1" s="1"/>
  <c r="D1331" i="1"/>
  <c r="C1331" i="1"/>
  <c r="G1331" i="1" s="1"/>
  <c r="H1330" i="1"/>
  <c r="D1330" i="1"/>
  <c r="C1330" i="1"/>
  <c r="D1329" i="1"/>
  <c r="H1329" i="1" s="1"/>
  <c r="C1329" i="1"/>
  <c r="D1328" i="1"/>
  <c r="C1328" i="1"/>
  <c r="G1328" i="1" s="1"/>
  <c r="D1327" i="1"/>
  <c r="C1327" i="1"/>
  <c r="G1327" i="1" s="1"/>
  <c r="H1326" i="1"/>
  <c r="D1326" i="1"/>
  <c r="C1326" i="1"/>
  <c r="D1325" i="1"/>
  <c r="H1325" i="1" s="1"/>
  <c r="C1325" i="1"/>
  <c r="D1324" i="1"/>
  <c r="C1324" i="1"/>
  <c r="G1324" i="1" s="1"/>
  <c r="D1323" i="1"/>
  <c r="C1323" i="1"/>
  <c r="G1323" i="1" s="1"/>
  <c r="H1322" i="1"/>
  <c r="D1322" i="1"/>
  <c r="C1322" i="1"/>
  <c r="D1321" i="1"/>
  <c r="H1321" i="1" s="1"/>
  <c r="C1321" i="1"/>
  <c r="D1320" i="1"/>
  <c r="C1320" i="1"/>
  <c r="G1320" i="1" s="1"/>
  <c r="D1319" i="1"/>
  <c r="C1319" i="1"/>
  <c r="G1319" i="1" s="1"/>
  <c r="H1318" i="1"/>
  <c r="D1318" i="1"/>
  <c r="C1318" i="1"/>
  <c r="D1317" i="1"/>
  <c r="H1317" i="1" s="1"/>
  <c r="C1317" i="1"/>
  <c r="D1316" i="1"/>
  <c r="G1316" i="1" s="1"/>
  <c r="C1316" i="1"/>
  <c r="H1316" i="1" s="1"/>
  <c r="D1315" i="1"/>
  <c r="G1315" i="1" s="1"/>
  <c r="C1315" i="1"/>
  <c r="H1315" i="1" s="1"/>
  <c r="D1314" i="1"/>
  <c r="G1314" i="1" s="1"/>
  <c r="C1314" i="1"/>
  <c r="H1314" i="1" s="1"/>
  <c r="D1313" i="1"/>
  <c r="G1313" i="1" s="1"/>
  <c r="C1313" i="1"/>
  <c r="H1313" i="1" s="1"/>
  <c r="D1312" i="1"/>
  <c r="G1312" i="1" s="1"/>
  <c r="C1312" i="1"/>
  <c r="H1312" i="1" s="1"/>
  <c r="D1311" i="1"/>
  <c r="G1311" i="1" s="1"/>
  <c r="C1311" i="1"/>
  <c r="H1311" i="1" s="1"/>
  <c r="D1310" i="1"/>
  <c r="G1310" i="1" s="1"/>
  <c r="C1310" i="1"/>
  <c r="H1310" i="1" s="1"/>
  <c r="D1309" i="1"/>
  <c r="G1309" i="1" s="1"/>
  <c r="C1309" i="1"/>
  <c r="H1309" i="1" s="1"/>
  <c r="D1308" i="1"/>
  <c r="G1308" i="1" s="1"/>
  <c r="C1308" i="1"/>
  <c r="H1308" i="1" s="1"/>
  <c r="D1307" i="1"/>
  <c r="G1307" i="1" s="1"/>
  <c r="C1307" i="1"/>
  <c r="H1307" i="1" s="1"/>
  <c r="D1306" i="1"/>
  <c r="G1306" i="1" s="1"/>
  <c r="C1306" i="1"/>
  <c r="H1306" i="1" s="1"/>
  <c r="D1305" i="1"/>
  <c r="G1305" i="1" s="1"/>
  <c r="C1305" i="1"/>
  <c r="H1305" i="1" s="1"/>
  <c r="D1304" i="1"/>
  <c r="G1304" i="1" s="1"/>
  <c r="C1304" i="1"/>
  <c r="H1304" i="1" s="1"/>
  <c r="D1303" i="1"/>
  <c r="G1303" i="1" s="1"/>
  <c r="C1303" i="1"/>
  <c r="H1303" i="1" s="1"/>
  <c r="D1302" i="1"/>
  <c r="G1302" i="1" s="1"/>
  <c r="C1302" i="1"/>
  <c r="H1302" i="1" s="1"/>
  <c r="D1301" i="1"/>
  <c r="G1301" i="1" s="1"/>
  <c r="C1301" i="1"/>
  <c r="H1301" i="1" s="1"/>
  <c r="D1300" i="1"/>
  <c r="G1300" i="1" s="1"/>
  <c r="C1300" i="1"/>
  <c r="H1300" i="1" s="1"/>
  <c r="D1299" i="1"/>
  <c r="G1299" i="1" s="1"/>
  <c r="C1299" i="1"/>
  <c r="H1299" i="1" s="1"/>
  <c r="D1298" i="1"/>
  <c r="G1298" i="1" s="1"/>
  <c r="C1298" i="1"/>
  <c r="H1298" i="1" s="1"/>
  <c r="D1297" i="1"/>
  <c r="G1297" i="1" s="1"/>
  <c r="C1297" i="1"/>
  <c r="H1297" i="1" s="1"/>
  <c r="D1296" i="1"/>
  <c r="G1296" i="1" s="1"/>
  <c r="C1296" i="1"/>
  <c r="H1296" i="1" s="1"/>
  <c r="D1295" i="1"/>
  <c r="G1295" i="1" s="1"/>
  <c r="C1295" i="1"/>
  <c r="H1295" i="1" s="1"/>
  <c r="D1294" i="1"/>
  <c r="G1294" i="1" s="1"/>
  <c r="C1294" i="1"/>
  <c r="H1294" i="1" s="1"/>
  <c r="D1293" i="1"/>
  <c r="G1293" i="1" s="1"/>
  <c r="C1293" i="1"/>
  <c r="H1293" i="1" s="1"/>
  <c r="D1292" i="1"/>
  <c r="G1292" i="1" s="1"/>
  <c r="C1292" i="1"/>
  <c r="H1292" i="1" s="1"/>
  <c r="D1291" i="1"/>
  <c r="G1291" i="1" s="1"/>
  <c r="C1291" i="1"/>
  <c r="H1291" i="1" s="1"/>
  <c r="D1290" i="1"/>
  <c r="G1290" i="1" s="1"/>
  <c r="C1290" i="1"/>
  <c r="H1290" i="1" s="1"/>
  <c r="D1289" i="1"/>
  <c r="G1289" i="1" s="1"/>
  <c r="C1289" i="1"/>
  <c r="H1289" i="1" s="1"/>
  <c r="D1288" i="1"/>
  <c r="G1288" i="1" s="1"/>
  <c r="C1288" i="1"/>
  <c r="H1288" i="1" s="1"/>
  <c r="D1287" i="1"/>
  <c r="G1287" i="1" s="1"/>
  <c r="C1287" i="1"/>
  <c r="H1287" i="1" s="1"/>
  <c r="D1286" i="1"/>
  <c r="G1286" i="1" s="1"/>
  <c r="C1286" i="1"/>
  <c r="H1286" i="1" s="1"/>
  <c r="D1285" i="1"/>
  <c r="G1285" i="1" s="1"/>
  <c r="C1285" i="1"/>
  <c r="H1285" i="1" s="1"/>
  <c r="D1284" i="1"/>
  <c r="G1284" i="1" s="1"/>
  <c r="C1284" i="1"/>
  <c r="H1284" i="1" s="1"/>
  <c r="D1283" i="1"/>
  <c r="G1283" i="1" s="1"/>
  <c r="C1283" i="1"/>
  <c r="H1283" i="1" s="1"/>
  <c r="D1282" i="1"/>
  <c r="G1282" i="1" s="1"/>
  <c r="C1282" i="1"/>
  <c r="H1282" i="1" s="1"/>
  <c r="D1281" i="1"/>
  <c r="G1281" i="1" s="1"/>
  <c r="C1281" i="1"/>
  <c r="H1281" i="1" s="1"/>
  <c r="D1280" i="1"/>
  <c r="G1280" i="1" s="1"/>
  <c r="C1280" i="1"/>
  <c r="D1279" i="1"/>
  <c r="G1279" i="1" s="1"/>
  <c r="C1279" i="1"/>
  <c r="D1278" i="1"/>
  <c r="G1278" i="1" s="1"/>
  <c r="C1278" i="1"/>
  <c r="D1277" i="1"/>
  <c r="D1276" i="1"/>
  <c r="G1276" i="1" s="1"/>
  <c r="C1276" i="1"/>
  <c r="D1275" i="1"/>
  <c r="G1275" i="1" s="1"/>
  <c r="C1275" i="1"/>
  <c r="D1274" i="1"/>
  <c r="G1274" i="1" s="1"/>
  <c r="C1274" i="1"/>
  <c r="D1273" i="1"/>
  <c r="G1273" i="1" s="1"/>
  <c r="C1273" i="1"/>
  <c r="D1272" i="1"/>
  <c r="G1272" i="1" s="1"/>
  <c r="C1272" i="1"/>
  <c r="D1271" i="1"/>
  <c r="G1271" i="1" s="1"/>
  <c r="C1271" i="1"/>
  <c r="D1270" i="1"/>
  <c r="G1270" i="1" s="1"/>
  <c r="C1270" i="1"/>
  <c r="D1269" i="1"/>
  <c r="G1269" i="1" s="1"/>
  <c r="C1269" i="1"/>
  <c r="D1268" i="1"/>
  <c r="G1268" i="1" s="1"/>
  <c r="C1268" i="1"/>
  <c r="D1267" i="1"/>
  <c r="G1267" i="1" s="1"/>
  <c r="C1267" i="1"/>
  <c r="D1266" i="1"/>
  <c r="G1266" i="1" s="1"/>
  <c r="C1266" i="1"/>
  <c r="D1265" i="1"/>
  <c r="G1265" i="1" s="1"/>
  <c r="C1265" i="1"/>
  <c r="D1264" i="1"/>
  <c r="G1264" i="1" s="1"/>
  <c r="C1264" i="1"/>
  <c r="D1263" i="1"/>
  <c r="G1263" i="1" s="1"/>
  <c r="C1263" i="1"/>
  <c r="D1262" i="1"/>
  <c r="G1262" i="1" s="1"/>
  <c r="C1262" i="1"/>
  <c r="D1261" i="1"/>
  <c r="G1261" i="1" s="1"/>
  <c r="C1261" i="1"/>
  <c r="D1260" i="1"/>
  <c r="G1260" i="1" s="1"/>
  <c r="C1260" i="1"/>
  <c r="D1259" i="1"/>
  <c r="G1259" i="1" s="1"/>
  <c r="C1259" i="1"/>
  <c r="D1258" i="1"/>
  <c r="G1258" i="1" s="1"/>
  <c r="C1258" i="1"/>
  <c r="D1257" i="1"/>
  <c r="G1257" i="1" s="1"/>
  <c r="C1257" i="1"/>
  <c r="D1256" i="1"/>
  <c r="G1256" i="1" s="1"/>
  <c r="C1256" i="1"/>
  <c r="D1255" i="1"/>
  <c r="G1255" i="1" s="1"/>
  <c r="C1255" i="1"/>
  <c r="D1254" i="1"/>
  <c r="D1253" i="1"/>
  <c r="G1253" i="1" s="1"/>
  <c r="C1253" i="1"/>
  <c r="D1252" i="1"/>
  <c r="G1252" i="1" s="1"/>
  <c r="C1252" i="1"/>
  <c r="D1251" i="1"/>
  <c r="G1251" i="1" s="1"/>
  <c r="C1251" i="1"/>
  <c r="D1250" i="1"/>
  <c r="G1250" i="1" s="1"/>
  <c r="C1250" i="1"/>
  <c r="D1249" i="1"/>
  <c r="G1249" i="1" s="1"/>
  <c r="C1249" i="1"/>
  <c r="D1248" i="1"/>
  <c r="G1248" i="1" s="1"/>
  <c r="C1248" i="1"/>
  <c r="D1247" i="1"/>
  <c r="G1247" i="1" s="1"/>
  <c r="C1247" i="1"/>
  <c r="D1246" i="1"/>
  <c r="G1246" i="1" s="1"/>
  <c r="C1246" i="1"/>
  <c r="D1245" i="1"/>
  <c r="G1245" i="1" s="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H1184" i="1" s="1"/>
  <c r="C1184" i="1"/>
  <c r="D1183" i="1"/>
  <c r="H1183" i="1" s="1"/>
  <c r="C1183" i="1"/>
  <c r="G1182" i="1"/>
  <c r="D1182" i="1"/>
  <c r="H1182" i="1" s="1"/>
  <c r="C1182" i="1"/>
  <c r="G1181" i="1"/>
  <c r="D1181" i="1"/>
  <c r="H1181" i="1" s="1"/>
  <c r="C1181" i="1"/>
  <c r="D1178" i="1"/>
  <c r="H1178" i="1" s="1"/>
  <c r="C1178" i="1"/>
  <c r="D1177" i="1"/>
  <c r="H1177" i="1" s="1"/>
  <c r="C1177" i="1"/>
  <c r="G1176" i="1"/>
  <c r="D1176" i="1"/>
  <c r="H1176" i="1" s="1"/>
  <c r="C1176" i="1"/>
  <c r="G1175" i="1"/>
  <c r="D1175" i="1"/>
  <c r="H1175" i="1" s="1"/>
  <c r="C1175" i="1"/>
  <c r="D1174" i="1"/>
  <c r="H1174" i="1" s="1"/>
  <c r="C1174" i="1"/>
  <c r="D1173" i="1"/>
  <c r="H1173" i="1" s="1"/>
  <c r="C1173" i="1"/>
  <c r="G1172" i="1"/>
  <c r="D1172" i="1"/>
  <c r="H1172" i="1" s="1"/>
  <c r="C1172" i="1"/>
  <c r="G1171" i="1"/>
  <c r="D1171" i="1"/>
  <c r="H1171" i="1" s="1"/>
  <c r="C1171" i="1"/>
  <c r="D1170" i="1"/>
  <c r="H1170" i="1" s="1"/>
  <c r="C1170" i="1"/>
  <c r="D1169" i="1"/>
  <c r="H1169" i="1" s="1"/>
  <c r="C1169" i="1"/>
  <c r="G1168" i="1"/>
  <c r="D1168" i="1"/>
  <c r="H1168" i="1" s="1"/>
  <c r="C1168" i="1"/>
  <c r="G1167" i="1"/>
  <c r="D1167" i="1"/>
  <c r="H1167" i="1" s="1"/>
  <c r="C1167" i="1"/>
  <c r="D1166" i="1"/>
  <c r="H1166" i="1" s="1"/>
  <c r="C1166" i="1"/>
  <c r="D1165" i="1"/>
  <c r="H1165" i="1" s="1"/>
  <c r="C1165" i="1"/>
  <c r="G1164" i="1"/>
  <c r="D1164" i="1"/>
  <c r="H1164" i="1" s="1"/>
  <c r="C1164" i="1"/>
  <c r="G1163" i="1"/>
  <c r="D1163" i="1"/>
  <c r="H1163" i="1" s="1"/>
  <c r="C1163" i="1"/>
  <c r="D1162" i="1"/>
  <c r="H1162" i="1" s="1"/>
  <c r="C1162" i="1"/>
  <c r="D1161" i="1"/>
  <c r="H1161" i="1" s="1"/>
  <c r="C1161" i="1"/>
  <c r="G1160" i="1"/>
  <c r="D1160" i="1"/>
  <c r="H1160" i="1" s="1"/>
  <c r="C1160" i="1"/>
  <c r="G1159" i="1"/>
  <c r="D1159" i="1"/>
  <c r="H1159" i="1" s="1"/>
  <c r="C1159" i="1"/>
  <c r="D1158" i="1"/>
  <c r="H1158" i="1" s="1"/>
  <c r="C1158" i="1"/>
  <c r="D1157" i="1"/>
  <c r="H1157" i="1" s="1"/>
  <c r="C1157" i="1"/>
  <c r="G1156" i="1"/>
  <c r="D1156" i="1"/>
  <c r="H1156" i="1" s="1"/>
  <c r="C1156" i="1"/>
  <c r="G1155" i="1"/>
  <c r="D1155" i="1"/>
  <c r="H1155" i="1" s="1"/>
  <c r="C1155" i="1"/>
  <c r="D1154" i="1"/>
  <c r="H1154" i="1" s="1"/>
  <c r="C1154" i="1"/>
  <c r="D1153" i="1"/>
  <c r="H1153" i="1" s="1"/>
  <c r="C1153" i="1"/>
  <c r="G1152" i="1"/>
  <c r="D1152" i="1"/>
  <c r="H1152" i="1" s="1"/>
  <c r="C1152" i="1"/>
  <c r="G1151" i="1"/>
  <c r="D1151" i="1"/>
  <c r="H1151" i="1" s="1"/>
  <c r="C1151" i="1"/>
  <c r="D1150" i="1"/>
  <c r="H1150" i="1" s="1"/>
  <c r="C1150" i="1"/>
  <c r="D1149" i="1"/>
  <c r="H1149" i="1" s="1"/>
  <c r="C1149" i="1"/>
  <c r="G1148" i="1"/>
  <c r="D1148" i="1"/>
  <c r="H1148" i="1" s="1"/>
  <c r="C1148" i="1"/>
  <c r="G1147" i="1"/>
  <c r="D1147" i="1"/>
  <c r="H1147" i="1" s="1"/>
  <c r="C1147" i="1"/>
  <c r="D1146" i="1"/>
  <c r="H1146" i="1" s="1"/>
  <c r="C1146" i="1"/>
  <c r="D1145" i="1"/>
  <c r="H1145" i="1" s="1"/>
  <c r="C1145" i="1"/>
  <c r="G1144" i="1"/>
  <c r="D1144" i="1"/>
  <c r="H1144" i="1" s="1"/>
  <c r="C1144" i="1"/>
  <c r="G1143" i="1"/>
  <c r="D1143" i="1"/>
  <c r="H1143" i="1" s="1"/>
  <c r="C1143" i="1"/>
  <c r="D1142" i="1"/>
  <c r="H1142" i="1" s="1"/>
  <c r="C1142" i="1"/>
  <c r="D1141" i="1"/>
  <c r="H1141" i="1" s="1"/>
  <c r="C1141" i="1"/>
  <c r="D1140" i="1"/>
  <c r="D1139" i="1"/>
  <c r="H1139" i="1" s="1"/>
  <c r="C1139" i="1"/>
  <c r="D1138" i="1"/>
  <c r="H1138" i="1" s="1"/>
  <c r="C1138" i="1"/>
  <c r="G1137" i="1"/>
  <c r="D1137" i="1"/>
  <c r="H1137" i="1" s="1"/>
  <c r="C1137" i="1"/>
  <c r="G1136" i="1"/>
  <c r="D1136" i="1"/>
  <c r="H1136" i="1" s="1"/>
  <c r="C1136" i="1"/>
  <c r="D1135" i="1"/>
  <c r="H1135" i="1" s="1"/>
  <c r="C1135" i="1"/>
  <c r="D1134" i="1"/>
  <c r="H1134" i="1" s="1"/>
  <c r="C1134" i="1"/>
  <c r="G1133" i="1"/>
  <c r="D1133" i="1"/>
  <c r="H1133" i="1" s="1"/>
  <c r="C1133" i="1"/>
  <c r="G1132" i="1"/>
  <c r="D1132" i="1"/>
  <c r="H1132" i="1" s="1"/>
  <c r="C1132" i="1"/>
  <c r="D1131" i="1"/>
  <c r="H1131" i="1" s="1"/>
  <c r="C1131" i="1"/>
  <c r="D1130" i="1"/>
  <c r="H1130" i="1" s="1"/>
  <c r="C1130" i="1"/>
  <c r="G1129" i="1"/>
  <c r="D1129" i="1"/>
  <c r="H1129" i="1" s="1"/>
  <c r="C1129" i="1"/>
  <c r="G1128" i="1"/>
  <c r="D1128" i="1"/>
  <c r="H1128" i="1" s="1"/>
  <c r="C1128" i="1"/>
  <c r="D1127" i="1"/>
  <c r="H1127" i="1" s="1"/>
  <c r="C1127" i="1"/>
  <c r="D1126" i="1"/>
  <c r="H1126" i="1" s="1"/>
  <c r="C1126" i="1"/>
  <c r="G1125" i="1"/>
  <c r="D1125" i="1"/>
  <c r="H1125" i="1" s="1"/>
  <c r="C1125" i="1"/>
  <c r="G1124" i="1"/>
  <c r="D1124" i="1"/>
  <c r="H1124" i="1" s="1"/>
  <c r="C1124" i="1"/>
  <c r="D1123" i="1"/>
  <c r="H1123" i="1" s="1"/>
  <c r="C1123" i="1"/>
  <c r="D1122" i="1"/>
  <c r="H1122" i="1" s="1"/>
  <c r="C1122" i="1"/>
  <c r="G1121" i="1"/>
  <c r="D1121" i="1"/>
  <c r="H1121" i="1" s="1"/>
  <c r="C1121" i="1"/>
  <c r="G1120" i="1"/>
  <c r="D1120" i="1"/>
  <c r="H1120" i="1" s="1"/>
  <c r="C1120" i="1"/>
  <c r="D1119" i="1"/>
  <c r="H1119" i="1" s="1"/>
  <c r="C1119" i="1"/>
  <c r="D1118" i="1"/>
  <c r="H1118" i="1" s="1"/>
  <c r="C1118" i="1"/>
  <c r="G1117" i="1"/>
  <c r="D1117" i="1"/>
  <c r="H1117" i="1" s="1"/>
  <c r="C1117" i="1"/>
  <c r="G1116" i="1"/>
  <c r="D1116" i="1"/>
  <c r="H1116" i="1" s="1"/>
  <c r="C1116" i="1"/>
  <c r="D1115" i="1"/>
  <c r="H1115" i="1" s="1"/>
  <c r="C1115" i="1"/>
  <c r="D1114" i="1"/>
  <c r="H1114" i="1" s="1"/>
  <c r="C1114" i="1"/>
  <c r="G1113" i="1"/>
  <c r="D1113" i="1"/>
  <c r="H1113" i="1" s="1"/>
  <c r="C1113" i="1"/>
  <c r="G1112" i="1"/>
  <c r="D1112" i="1"/>
  <c r="H1112" i="1" s="1"/>
  <c r="C1112" i="1"/>
  <c r="D1111" i="1"/>
  <c r="H1111" i="1" s="1"/>
  <c r="C1111" i="1"/>
  <c r="D1110" i="1"/>
  <c r="H1110" i="1" s="1"/>
  <c r="C1110" i="1"/>
  <c r="G1109" i="1"/>
  <c r="D1109" i="1"/>
  <c r="H1109" i="1" s="1"/>
  <c r="C1109" i="1"/>
  <c r="G1108" i="1"/>
  <c r="D1108" i="1"/>
  <c r="H1108" i="1" s="1"/>
  <c r="C1108" i="1"/>
  <c r="D1107" i="1"/>
  <c r="H1107" i="1" s="1"/>
  <c r="C1107" i="1"/>
  <c r="D1106" i="1"/>
  <c r="H1106" i="1" s="1"/>
  <c r="C1106" i="1"/>
  <c r="G1105" i="1"/>
  <c r="D1105" i="1"/>
  <c r="H1105" i="1" s="1"/>
  <c r="C1105" i="1"/>
  <c r="G1104" i="1"/>
  <c r="D1104" i="1"/>
  <c r="H1104" i="1" s="1"/>
  <c r="C1104" i="1"/>
  <c r="D1103" i="1"/>
  <c r="H1103" i="1" s="1"/>
  <c r="C1103" i="1"/>
  <c r="D1102" i="1"/>
  <c r="H1102" i="1" s="1"/>
  <c r="C1102" i="1"/>
  <c r="G1101" i="1"/>
  <c r="D1101" i="1"/>
  <c r="H1101" i="1" s="1"/>
  <c r="C1101" i="1"/>
  <c r="G1100" i="1"/>
  <c r="D1100" i="1"/>
  <c r="H1100" i="1" s="1"/>
  <c r="C1100" i="1"/>
  <c r="D1099" i="1"/>
  <c r="H1099" i="1" s="1"/>
  <c r="C1099" i="1"/>
  <c r="D1098" i="1"/>
  <c r="H1098" i="1" s="1"/>
  <c r="C1098" i="1"/>
  <c r="G1097" i="1"/>
  <c r="D1097" i="1"/>
  <c r="H1097" i="1" s="1"/>
  <c r="C1097" i="1"/>
  <c r="G1096" i="1"/>
  <c r="D1096" i="1"/>
  <c r="H1096" i="1" s="1"/>
  <c r="C1096" i="1"/>
  <c r="D1095" i="1"/>
  <c r="H1095" i="1" s="1"/>
  <c r="C1095" i="1"/>
  <c r="D1094" i="1"/>
  <c r="H1094" i="1" s="1"/>
  <c r="C1094" i="1"/>
  <c r="G1093" i="1"/>
  <c r="D1093" i="1"/>
  <c r="H1093" i="1" s="1"/>
  <c r="C1093" i="1"/>
  <c r="G1092" i="1"/>
  <c r="D1092" i="1"/>
  <c r="H1092" i="1" s="1"/>
  <c r="C1092" i="1"/>
  <c r="D1091" i="1"/>
  <c r="H1091" i="1" s="1"/>
  <c r="C1091" i="1"/>
  <c r="D1090" i="1"/>
  <c r="H1090" i="1" s="1"/>
  <c r="C1090" i="1"/>
  <c r="G1089" i="1"/>
  <c r="D1089" i="1"/>
  <c r="H1089" i="1" s="1"/>
  <c r="C1089" i="1"/>
  <c r="G1088" i="1"/>
  <c r="D1088" i="1"/>
  <c r="H1088" i="1" s="1"/>
  <c r="C1088" i="1"/>
  <c r="D1087" i="1"/>
  <c r="H1087" i="1" s="1"/>
  <c r="C1087" i="1"/>
  <c r="D1086" i="1"/>
  <c r="H1086" i="1" s="1"/>
  <c r="C1086" i="1"/>
  <c r="G1085" i="1"/>
  <c r="D1085" i="1"/>
  <c r="H1085" i="1" s="1"/>
  <c r="C1085" i="1"/>
  <c r="G1084" i="1"/>
  <c r="D1084" i="1"/>
  <c r="H1084" i="1" s="1"/>
  <c r="C1084" i="1"/>
  <c r="D1083" i="1"/>
  <c r="H1083" i="1" s="1"/>
  <c r="C1083" i="1"/>
  <c r="D1082" i="1"/>
  <c r="H1082" i="1" s="1"/>
  <c r="C1082" i="1"/>
  <c r="G1081" i="1"/>
  <c r="D1081" i="1"/>
  <c r="H1081" i="1" s="1"/>
  <c r="C1081" i="1"/>
  <c r="G1080" i="1"/>
  <c r="D1080" i="1"/>
  <c r="H1080" i="1" s="1"/>
  <c r="C1080" i="1"/>
  <c r="D1079" i="1"/>
  <c r="H1079" i="1" s="1"/>
  <c r="C1079" i="1"/>
  <c r="D1078" i="1"/>
  <c r="H1078" i="1" s="1"/>
  <c r="C1078" i="1"/>
  <c r="G1077" i="1"/>
  <c r="D1077" i="1"/>
  <c r="H1077" i="1" s="1"/>
  <c r="C1077" i="1"/>
  <c r="G1076" i="1"/>
  <c r="D1076" i="1"/>
  <c r="H1076" i="1" s="1"/>
  <c r="C1076" i="1"/>
  <c r="C1075" i="1"/>
  <c r="G1073" i="1"/>
  <c r="D1073" i="1"/>
  <c r="H1073" i="1" s="1"/>
  <c r="C1073" i="1"/>
  <c r="D1072" i="1"/>
  <c r="H1072" i="1" s="1"/>
  <c r="C1072" i="1"/>
  <c r="D1071" i="1"/>
  <c r="H1071" i="1" s="1"/>
  <c r="C1071" i="1"/>
  <c r="G1070" i="1"/>
  <c r="D1070" i="1"/>
  <c r="H1070" i="1" s="1"/>
  <c r="C1070" i="1"/>
  <c r="G1069" i="1"/>
  <c r="D1069" i="1"/>
  <c r="H1069" i="1" s="1"/>
  <c r="C1069" i="1"/>
  <c r="D1068" i="1"/>
  <c r="H1068" i="1" s="1"/>
  <c r="C1068" i="1"/>
  <c r="D1067" i="1"/>
  <c r="H1067" i="1" s="1"/>
  <c r="C1067" i="1"/>
  <c r="H1066" i="1"/>
  <c r="D1066" i="1"/>
  <c r="G1066" i="1" s="1"/>
  <c r="C1066" i="1"/>
  <c r="H1065" i="1"/>
  <c r="D1065" i="1"/>
  <c r="G1065" i="1" s="1"/>
  <c r="C1065" i="1"/>
  <c r="H1064" i="1"/>
  <c r="D1064" i="1"/>
  <c r="G1064" i="1" s="1"/>
  <c r="C1064" i="1"/>
  <c r="H1063" i="1"/>
  <c r="D1063" i="1"/>
  <c r="G1063" i="1" s="1"/>
  <c r="C1063" i="1"/>
  <c r="H1062" i="1"/>
  <c r="D1062" i="1"/>
  <c r="G1062" i="1" s="1"/>
  <c r="C1062" i="1"/>
  <c r="H1061" i="1"/>
  <c r="D1061" i="1"/>
  <c r="G1061" i="1" s="1"/>
  <c r="C1061" i="1"/>
  <c r="H1060" i="1"/>
  <c r="D1060" i="1"/>
  <c r="G1060" i="1" s="1"/>
  <c r="C1060" i="1"/>
  <c r="H1059" i="1"/>
  <c r="D1059" i="1"/>
  <c r="G1059" i="1" s="1"/>
  <c r="C1059" i="1"/>
  <c r="H1058" i="1"/>
  <c r="D1058" i="1"/>
  <c r="G1058" i="1" s="1"/>
  <c r="C1058" i="1"/>
  <c r="H1057" i="1"/>
  <c r="D1057" i="1"/>
  <c r="G1057" i="1" s="1"/>
  <c r="C1057" i="1"/>
  <c r="H1056" i="1"/>
  <c r="D1056" i="1"/>
  <c r="G1056" i="1" s="1"/>
  <c r="C1056" i="1"/>
  <c r="H1055" i="1"/>
  <c r="D1055" i="1"/>
  <c r="G1055" i="1" s="1"/>
  <c r="C1055" i="1"/>
  <c r="H1054" i="1"/>
  <c r="D1054" i="1"/>
  <c r="G1054" i="1" s="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D1010" i="1"/>
  <c r="H1010" i="1" s="1"/>
  <c r="C1010" i="1"/>
  <c r="D1009" i="1"/>
  <c r="H1009" i="1" s="1"/>
  <c r="C1009" i="1"/>
  <c r="D1008" i="1"/>
  <c r="H1008" i="1" s="1"/>
  <c r="C1008" i="1"/>
  <c r="D1007" i="1"/>
  <c r="H1007" i="1" s="1"/>
  <c r="C1007" i="1"/>
  <c r="D1006" i="1"/>
  <c r="H1006" i="1" s="1"/>
  <c r="C1006" i="1"/>
  <c r="D1005" i="1"/>
  <c r="H1005" i="1" s="1"/>
  <c r="C1005" i="1"/>
  <c r="D1004" i="1"/>
  <c r="H1004" i="1" s="1"/>
  <c r="C1004" i="1"/>
  <c r="D1003" i="1"/>
  <c r="H1003" i="1" s="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H995" i="1" s="1"/>
  <c r="C995" i="1"/>
  <c r="D994" i="1"/>
  <c r="H994" i="1" s="1"/>
  <c r="C994" i="1"/>
  <c r="D993" i="1"/>
  <c r="H993" i="1" s="1"/>
  <c r="C993" i="1"/>
  <c r="D992" i="1"/>
  <c r="H992" i="1" s="1"/>
  <c r="C992" i="1"/>
  <c r="D991" i="1"/>
  <c r="H991" i="1" s="1"/>
  <c r="C991" i="1"/>
  <c r="D990" i="1"/>
  <c r="H990" i="1" s="1"/>
  <c r="C990" i="1"/>
  <c r="D989" i="1"/>
  <c r="H989" i="1" s="1"/>
  <c r="C989" i="1"/>
  <c r="D988" i="1"/>
  <c r="H988" i="1" s="1"/>
  <c r="C988" i="1"/>
  <c r="D987" i="1"/>
  <c r="H987" i="1" s="1"/>
  <c r="C987" i="1"/>
  <c r="D986" i="1"/>
  <c r="H986" i="1" s="1"/>
  <c r="C986" i="1"/>
  <c r="D985" i="1"/>
  <c r="H985" i="1" s="1"/>
  <c r="C985" i="1"/>
  <c r="D984" i="1"/>
  <c r="H984" i="1" s="1"/>
  <c r="C984" i="1"/>
  <c r="D983" i="1"/>
  <c r="H983" i="1" s="1"/>
  <c r="C983" i="1"/>
  <c r="D982" i="1"/>
  <c r="H982" i="1" s="1"/>
  <c r="C982" i="1"/>
  <c r="D981" i="1"/>
  <c r="H981" i="1" s="1"/>
  <c r="C981" i="1"/>
  <c r="D980" i="1"/>
  <c r="H980" i="1" s="1"/>
  <c r="C980" i="1"/>
  <c r="D979" i="1"/>
  <c r="H979" i="1" s="1"/>
  <c r="C979" i="1"/>
  <c r="D978" i="1"/>
  <c r="H978" i="1" s="1"/>
  <c r="C978" i="1"/>
  <c r="D977" i="1"/>
  <c r="H977" i="1" s="1"/>
  <c r="C977" i="1"/>
  <c r="D976" i="1"/>
  <c r="H976" i="1" s="1"/>
  <c r="C976" i="1"/>
  <c r="D975" i="1"/>
  <c r="H975" i="1" s="1"/>
  <c r="C975" i="1"/>
  <c r="D974" i="1"/>
  <c r="H974" i="1" s="1"/>
  <c r="C974" i="1"/>
  <c r="D973" i="1"/>
  <c r="H973" i="1" s="1"/>
  <c r="C973" i="1"/>
  <c r="D972" i="1"/>
  <c r="H972" i="1" s="1"/>
  <c r="C972" i="1"/>
  <c r="D971" i="1"/>
  <c r="H971" i="1" s="1"/>
  <c r="C971" i="1"/>
  <c r="D970" i="1"/>
  <c r="H970" i="1" s="1"/>
  <c r="C970" i="1"/>
  <c r="D969" i="1"/>
  <c r="H969" i="1" s="1"/>
  <c r="C969" i="1"/>
  <c r="D968" i="1"/>
  <c r="H968" i="1" s="1"/>
  <c r="C968" i="1"/>
  <c r="D967" i="1"/>
  <c r="H967" i="1" s="1"/>
  <c r="C967" i="1"/>
  <c r="D966" i="1"/>
  <c r="H966" i="1" s="1"/>
  <c r="C966" i="1"/>
  <c r="D965" i="1"/>
  <c r="H965" i="1" s="1"/>
  <c r="C965" i="1"/>
  <c r="D964" i="1"/>
  <c r="H964" i="1" s="1"/>
  <c r="C964" i="1"/>
  <c r="D963" i="1"/>
  <c r="H963" i="1" s="1"/>
  <c r="C963" i="1"/>
  <c r="D962" i="1"/>
  <c r="H962" i="1" s="1"/>
  <c r="C962" i="1"/>
  <c r="D961" i="1"/>
  <c r="H961" i="1" s="1"/>
  <c r="C961" i="1"/>
  <c r="D960" i="1"/>
  <c r="H960" i="1" s="1"/>
  <c r="C960" i="1"/>
  <c r="D959" i="1"/>
  <c r="H959" i="1" s="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H720" i="1" s="1"/>
  <c r="H719" i="1"/>
  <c r="D719" i="1"/>
  <c r="C719" i="1"/>
  <c r="G719" i="1" s="1"/>
  <c r="H718" i="1"/>
  <c r="D718" i="1"/>
  <c r="C718" i="1"/>
  <c r="G718" i="1" s="1"/>
  <c r="H717" i="1"/>
  <c r="D717" i="1"/>
  <c r="C717" i="1"/>
  <c r="G717" i="1" s="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H696" i="1"/>
  <c r="D696" i="1"/>
  <c r="C696" i="1"/>
  <c r="G696" i="1" s="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D688" i="1"/>
  <c r="C688" i="1"/>
  <c r="G688" i="1" s="1"/>
  <c r="H687" i="1"/>
  <c r="D687" i="1"/>
  <c r="C687" i="1"/>
  <c r="G687" i="1" s="1"/>
  <c r="H686" i="1"/>
  <c r="D686" i="1"/>
  <c r="C686" i="1"/>
  <c r="G686" i="1" s="1"/>
  <c r="H685" i="1"/>
  <c r="D685" i="1"/>
  <c r="C685" i="1"/>
  <c r="G685" i="1" s="1"/>
  <c r="H684" i="1"/>
  <c r="D684" i="1"/>
  <c r="C684" i="1"/>
  <c r="G684" i="1" s="1"/>
  <c r="H683" i="1"/>
  <c r="D683" i="1"/>
  <c r="C683" i="1"/>
  <c r="G683" i="1" s="1"/>
  <c r="H682" i="1"/>
  <c r="D682" i="1"/>
  <c r="C682" i="1"/>
  <c r="G682" i="1" s="1"/>
  <c r="H681" i="1"/>
  <c r="D681" i="1"/>
  <c r="C681" i="1"/>
  <c r="G681" i="1" s="1"/>
  <c r="H680" i="1"/>
  <c r="D680" i="1"/>
  <c r="C680" i="1"/>
  <c r="G680" i="1" s="1"/>
  <c r="H679" i="1"/>
  <c r="D679" i="1"/>
  <c r="C679" i="1"/>
  <c r="G679" i="1" s="1"/>
  <c r="H678" i="1"/>
  <c r="D678" i="1"/>
  <c r="C678" i="1"/>
  <c r="G678" i="1" s="1"/>
  <c r="H677" i="1"/>
  <c r="D677" i="1"/>
  <c r="C677" i="1"/>
  <c r="G677" i="1" s="1"/>
  <c r="H676" i="1"/>
  <c r="D676" i="1"/>
  <c r="C676" i="1"/>
  <c r="G676" i="1" s="1"/>
  <c r="H675" i="1"/>
  <c r="D675" i="1"/>
  <c r="C675" i="1"/>
  <c r="G675" i="1" s="1"/>
  <c r="H674" i="1"/>
  <c r="D674" i="1"/>
  <c r="C674" i="1"/>
  <c r="G674" i="1" s="1"/>
  <c r="H673" i="1"/>
  <c r="D673" i="1"/>
  <c r="C673" i="1"/>
  <c r="G673" i="1" s="1"/>
  <c r="H672" i="1"/>
  <c r="D672" i="1"/>
  <c r="C672" i="1"/>
  <c r="G672" i="1" s="1"/>
  <c r="H671" i="1"/>
  <c r="D671" i="1"/>
  <c r="C671" i="1"/>
  <c r="G671" i="1" s="1"/>
  <c r="H670" i="1"/>
  <c r="D670" i="1"/>
  <c r="C670" i="1"/>
  <c r="G670" i="1" s="1"/>
  <c r="H669" i="1"/>
  <c r="D669" i="1"/>
  <c r="C669" i="1"/>
  <c r="G669" i="1" s="1"/>
  <c r="H668" i="1"/>
  <c r="D668" i="1"/>
  <c r="C668" i="1"/>
  <c r="G668" i="1" s="1"/>
  <c r="H667" i="1"/>
  <c r="D667" i="1"/>
  <c r="C667" i="1"/>
  <c r="G667" i="1" s="1"/>
  <c r="H666" i="1"/>
  <c r="D666" i="1"/>
  <c r="C666" i="1"/>
  <c r="G666" i="1" s="1"/>
  <c r="H665" i="1"/>
  <c r="D665" i="1"/>
  <c r="C665" i="1"/>
  <c r="G665" i="1" s="1"/>
  <c r="H664" i="1"/>
  <c r="D664" i="1"/>
  <c r="C664" i="1"/>
  <c r="G664" i="1" s="1"/>
  <c r="H663" i="1"/>
  <c r="D663" i="1"/>
  <c r="C663" i="1"/>
  <c r="G663" i="1" s="1"/>
  <c r="H662" i="1"/>
  <c r="D662" i="1"/>
  <c r="C662" i="1"/>
  <c r="G662" i="1" s="1"/>
  <c r="H661" i="1"/>
  <c r="D661" i="1"/>
  <c r="C661" i="1"/>
  <c r="G661" i="1" s="1"/>
  <c r="H660" i="1"/>
  <c r="D660" i="1"/>
  <c r="C660" i="1"/>
  <c r="G660" i="1" s="1"/>
  <c r="H659" i="1"/>
  <c r="D659" i="1"/>
  <c r="C659" i="1"/>
  <c r="G659" i="1" s="1"/>
  <c r="H658" i="1"/>
  <c r="D658" i="1"/>
  <c r="C658" i="1"/>
  <c r="G658" i="1" s="1"/>
  <c r="H657" i="1"/>
  <c r="D657" i="1"/>
  <c r="C657" i="1"/>
  <c r="G657" i="1" s="1"/>
  <c r="H656" i="1"/>
  <c r="D656" i="1"/>
  <c r="C656" i="1"/>
  <c r="H655" i="1"/>
  <c r="D655" i="1"/>
  <c r="C655" i="1"/>
  <c r="G655" i="1" s="1"/>
  <c r="D654" i="1"/>
  <c r="H654" i="1" s="1"/>
  <c r="C654" i="1"/>
  <c r="H653" i="1"/>
  <c r="D653" i="1"/>
  <c r="C653" i="1"/>
  <c r="G653" i="1" s="1"/>
  <c r="D652" i="1"/>
  <c r="H652" i="1" s="1"/>
  <c r="C652" i="1"/>
  <c r="H651" i="1"/>
  <c r="D651" i="1"/>
  <c r="C651" i="1"/>
  <c r="G651" i="1" s="1"/>
  <c r="D650" i="1"/>
  <c r="H650" i="1" s="1"/>
  <c r="C650" i="1"/>
  <c r="H649" i="1"/>
  <c r="D649" i="1"/>
  <c r="C649" i="1"/>
  <c r="D648" i="1"/>
  <c r="H648" i="1" s="1"/>
  <c r="C648" i="1"/>
  <c r="H647" i="1"/>
  <c r="D647" i="1"/>
  <c r="C647" i="1"/>
  <c r="G647" i="1" s="1"/>
  <c r="H646" i="1"/>
  <c r="D646" i="1"/>
  <c r="C646" i="1"/>
  <c r="G646" i="1" s="1"/>
  <c r="D645" i="1"/>
  <c r="H645" i="1" s="1"/>
  <c r="C645" i="1"/>
  <c r="G645" i="1" s="1"/>
  <c r="D642" i="1"/>
  <c r="H636" i="1"/>
  <c r="D636" i="1"/>
  <c r="C636" i="1"/>
  <c r="G636" i="1" s="1"/>
  <c r="D635" i="1"/>
  <c r="H635" i="1" s="1"/>
  <c r="C635" i="1"/>
  <c r="H632" i="1"/>
  <c r="D632" i="1"/>
  <c r="C632" i="1"/>
  <c r="G632" i="1" s="1"/>
  <c r="H631" i="1"/>
  <c r="D631" i="1"/>
  <c r="C631" i="1"/>
  <c r="G631" i="1" s="1"/>
  <c r="H630" i="1"/>
  <c r="D630" i="1"/>
  <c r="C630" i="1"/>
  <c r="G630" i="1" s="1"/>
  <c r="H629" i="1"/>
  <c r="D629" i="1"/>
  <c r="C629" i="1"/>
  <c r="G629" i="1" s="1"/>
  <c r="H628" i="1"/>
  <c r="D628" i="1"/>
  <c r="C628" i="1"/>
  <c r="G628" i="1" s="1"/>
  <c r="H627" i="1"/>
  <c r="D627" i="1"/>
  <c r="C627" i="1"/>
  <c r="G627" i="1" s="1"/>
  <c r="H626" i="1"/>
  <c r="D626" i="1"/>
  <c r="C626" i="1"/>
  <c r="G626" i="1" s="1"/>
  <c r="H625" i="1"/>
  <c r="D625" i="1"/>
  <c r="C625" i="1"/>
  <c r="G625" i="1" s="1"/>
  <c r="H624" i="1"/>
  <c r="D624" i="1"/>
  <c r="C624" i="1"/>
  <c r="G624" i="1" s="1"/>
  <c r="D623"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D608" i="1"/>
  <c r="C608" i="1"/>
  <c r="G608" i="1" s="1"/>
  <c r="D607" i="1"/>
  <c r="C607" i="1"/>
  <c r="G607" i="1" s="1"/>
  <c r="H606" i="1"/>
  <c r="D606" i="1"/>
  <c r="C606" i="1"/>
  <c r="G606" i="1" s="1"/>
  <c r="H605" i="1"/>
  <c r="D605" i="1"/>
  <c r="C605" i="1"/>
  <c r="G605" i="1" s="1"/>
  <c r="D604" i="1"/>
  <c r="C604" i="1"/>
  <c r="G604" i="1" s="1"/>
  <c r="D603" i="1"/>
  <c r="C603" i="1"/>
  <c r="G603" i="1" s="1"/>
  <c r="H602" i="1"/>
  <c r="D602" i="1"/>
  <c r="C602" i="1"/>
  <c r="G602" i="1" s="1"/>
  <c r="H601" i="1"/>
  <c r="D601" i="1"/>
  <c r="C601" i="1"/>
  <c r="G601" i="1" s="1"/>
  <c r="D600" i="1"/>
  <c r="C600" i="1"/>
  <c r="G600" i="1" s="1"/>
  <c r="D599" i="1"/>
  <c r="C599" i="1"/>
  <c r="G599" i="1" s="1"/>
  <c r="H598" i="1"/>
  <c r="D598" i="1"/>
  <c r="C598" i="1"/>
  <c r="G598" i="1" s="1"/>
  <c r="H597" i="1"/>
  <c r="D597" i="1"/>
  <c r="C597" i="1"/>
  <c r="G597" i="1" s="1"/>
  <c r="D596" i="1"/>
  <c r="C596" i="1"/>
  <c r="G596" i="1" s="1"/>
  <c r="D595" i="1"/>
  <c r="C595" i="1"/>
  <c r="G595" i="1" s="1"/>
  <c r="H594" i="1"/>
  <c r="D594" i="1"/>
  <c r="C594" i="1"/>
  <c r="G594" i="1" s="1"/>
  <c r="H593" i="1"/>
  <c r="D593" i="1"/>
  <c r="C593" i="1"/>
  <c r="G593" i="1" s="1"/>
  <c r="D592" i="1"/>
  <c r="C592" i="1"/>
  <c r="G592" i="1" s="1"/>
  <c r="H590" i="1"/>
  <c r="D590" i="1"/>
  <c r="C590" i="1"/>
  <c r="G590" i="1" s="1"/>
  <c r="D589" i="1"/>
  <c r="C589" i="1"/>
  <c r="G589" i="1" s="1"/>
  <c r="D588" i="1"/>
  <c r="C588" i="1"/>
  <c r="G588" i="1" s="1"/>
  <c r="H587" i="1"/>
  <c r="D587" i="1"/>
  <c r="C587" i="1"/>
  <c r="G587" i="1" s="1"/>
  <c r="H586" i="1"/>
  <c r="D586" i="1"/>
  <c r="C586" i="1"/>
  <c r="G586" i="1" s="1"/>
  <c r="D585" i="1"/>
  <c r="C585" i="1"/>
  <c r="G585" i="1" s="1"/>
  <c r="D584" i="1"/>
  <c r="C584" i="1"/>
  <c r="G584" i="1" s="1"/>
  <c r="H583" i="1"/>
  <c r="D583" i="1"/>
  <c r="C583" i="1"/>
  <c r="G583" i="1" s="1"/>
  <c r="H582" i="1"/>
  <c r="D582" i="1"/>
  <c r="C582" i="1"/>
  <c r="G582" i="1" s="1"/>
  <c r="D581" i="1"/>
  <c r="C581" i="1"/>
  <c r="G581" i="1" s="1"/>
  <c r="D580" i="1"/>
  <c r="C580" i="1"/>
  <c r="G580" i="1" s="1"/>
  <c r="H579" i="1"/>
  <c r="D579" i="1"/>
  <c r="C579" i="1"/>
  <c r="G579" i="1" s="1"/>
  <c r="D578" i="1"/>
  <c r="D577" i="1"/>
  <c r="C577" i="1"/>
  <c r="G577" i="1" s="1"/>
  <c r="D576" i="1"/>
  <c r="C576" i="1"/>
  <c r="G576" i="1" s="1"/>
  <c r="H575" i="1"/>
  <c r="D575" i="1"/>
  <c r="C575" i="1"/>
  <c r="G575" i="1" s="1"/>
  <c r="H574" i="1"/>
  <c r="D574" i="1"/>
  <c r="C574" i="1"/>
  <c r="G574" i="1" s="1"/>
  <c r="D573" i="1"/>
  <c r="C573" i="1"/>
  <c r="G573" i="1" s="1"/>
  <c r="D572" i="1"/>
  <c r="C572" i="1"/>
  <c r="G572" i="1" s="1"/>
  <c r="H571" i="1"/>
  <c r="D571" i="1"/>
  <c r="C571" i="1"/>
  <c r="G571" i="1" s="1"/>
  <c r="H570" i="1"/>
  <c r="D570" i="1"/>
  <c r="C570" i="1"/>
  <c r="G570" i="1" s="1"/>
  <c r="D569" i="1"/>
  <c r="C569" i="1"/>
  <c r="G569" i="1" s="1"/>
  <c r="D568" i="1"/>
  <c r="C568" i="1"/>
  <c r="G568" i="1" s="1"/>
  <c r="H567" i="1"/>
  <c r="D567" i="1"/>
  <c r="C567" i="1"/>
  <c r="G567" i="1" s="1"/>
  <c r="H566" i="1"/>
  <c r="D566" i="1"/>
  <c r="C566" i="1"/>
  <c r="G566" i="1" s="1"/>
  <c r="D565" i="1"/>
  <c r="D564" i="1"/>
  <c r="C564" i="1"/>
  <c r="G564" i="1" s="1"/>
  <c r="H563" i="1"/>
  <c r="D563" i="1"/>
  <c r="C563" i="1"/>
  <c r="H562" i="1"/>
  <c r="D562" i="1"/>
  <c r="C562" i="1"/>
  <c r="D561" i="1"/>
  <c r="C561" i="1"/>
  <c r="H561" i="1" s="1"/>
  <c r="D560" i="1"/>
  <c r="C560" i="1"/>
  <c r="G560" i="1" s="1"/>
  <c r="H559" i="1"/>
  <c r="D559" i="1"/>
  <c r="C559" i="1"/>
  <c r="H558" i="1"/>
  <c r="D558" i="1"/>
  <c r="C558" i="1"/>
  <c r="D557" i="1"/>
  <c r="C557" i="1"/>
  <c r="H557" i="1" s="1"/>
  <c r="D556" i="1"/>
  <c r="C556" i="1"/>
  <c r="G556" i="1" s="1"/>
  <c r="H555" i="1"/>
  <c r="D555" i="1"/>
  <c r="C555" i="1"/>
  <c r="H554" i="1"/>
  <c r="D554" i="1"/>
  <c r="C554" i="1"/>
  <c r="D553" i="1"/>
  <c r="C553" i="1"/>
  <c r="H553" i="1" s="1"/>
  <c r="D552" i="1"/>
  <c r="C552" i="1"/>
  <c r="G552" i="1" s="1"/>
  <c r="H551" i="1"/>
  <c r="D551" i="1"/>
  <c r="C551" i="1"/>
  <c r="H550" i="1"/>
  <c r="D550" i="1"/>
  <c r="C550" i="1"/>
  <c r="D549" i="1"/>
  <c r="C549" i="1"/>
  <c r="H549" i="1" s="1"/>
  <c r="D548" i="1"/>
  <c r="C548" i="1"/>
  <c r="G548" i="1" s="1"/>
  <c r="H547" i="1"/>
  <c r="D547" i="1"/>
  <c r="C547" i="1"/>
  <c r="H546" i="1"/>
  <c r="D546" i="1"/>
  <c r="C546" i="1"/>
  <c r="D545" i="1"/>
  <c r="C545" i="1"/>
  <c r="H545" i="1" s="1"/>
  <c r="D544" i="1"/>
  <c r="C544" i="1"/>
  <c r="G544" i="1" s="1"/>
  <c r="H543" i="1"/>
  <c r="D543" i="1"/>
  <c r="C543" i="1"/>
  <c r="H542" i="1"/>
  <c r="D542" i="1"/>
  <c r="C542" i="1"/>
  <c r="D541" i="1"/>
  <c r="C541" i="1"/>
  <c r="H541" i="1" s="1"/>
  <c r="D540" i="1"/>
  <c r="C540" i="1"/>
  <c r="G540" i="1" s="1"/>
  <c r="H539" i="1"/>
  <c r="D539" i="1"/>
  <c r="C539" i="1"/>
  <c r="H538" i="1"/>
  <c r="D538" i="1"/>
  <c r="C538" i="1"/>
  <c r="D537" i="1"/>
  <c r="C537" i="1"/>
  <c r="H537" i="1" s="1"/>
  <c r="D536" i="1"/>
  <c r="C536" i="1"/>
  <c r="G536" i="1" s="1"/>
  <c r="H535" i="1"/>
  <c r="D535" i="1"/>
  <c r="C535" i="1"/>
  <c r="H534" i="1"/>
  <c r="D534" i="1"/>
  <c r="C534" i="1"/>
  <c r="D533" i="1"/>
  <c r="C533" i="1"/>
  <c r="H533" i="1" s="1"/>
  <c r="D532" i="1"/>
  <c r="C532" i="1"/>
  <c r="G532" i="1" s="1"/>
  <c r="H531" i="1"/>
  <c r="D531" i="1"/>
  <c r="C531" i="1"/>
  <c r="D528" i="1"/>
  <c r="C528" i="1"/>
  <c r="G528" i="1" s="1"/>
  <c r="H527" i="1"/>
  <c r="D527" i="1"/>
  <c r="C527" i="1"/>
  <c r="H526" i="1"/>
  <c r="D526" i="1"/>
  <c r="C526" i="1"/>
  <c r="D525" i="1"/>
  <c r="C525" i="1"/>
  <c r="H525" i="1" s="1"/>
  <c r="D524" i="1"/>
  <c r="C524" i="1"/>
  <c r="G524" i="1" s="1"/>
  <c r="H523" i="1"/>
  <c r="D523" i="1"/>
  <c r="C523" i="1"/>
  <c r="H522" i="1"/>
  <c r="D522" i="1"/>
  <c r="C522" i="1"/>
  <c r="D521" i="1"/>
  <c r="C521" i="1"/>
  <c r="H521" i="1" s="1"/>
  <c r="D520" i="1"/>
  <c r="C520" i="1"/>
  <c r="G520" i="1" s="1"/>
  <c r="H519" i="1"/>
  <c r="D519" i="1"/>
  <c r="C519" i="1"/>
  <c r="H518" i="1"/>
  <c r="D518" i="1"/>
  <c r="C518" i="1"/>
  <c r="D517" i="1"/>
  <c r="C517" i="1"/>
  <c r="H517" i="1" s="1"/>
  <c r="D516" i="1"/>
  <c r="H515" i="1"/>
  <c r="D515" i="1"/>
  <c r="C515" i="1"/>
  <c r="H514" i="1"/>
  <c r="D514" i="1"/>
  <c r="C514" i="1"/>
  <c r="D513" i="1"/>
  <c r="C513" i="1"/>
  <c r="H513" i="1" s="1"/>
  <c r="D512" i="1"/>
  <c r="C512" i="1"/>
  <c r="G512" i="1" s="1"/>
  <c r="H511" i="1"/>
  <c r="D511" i="1"/>
  <c r="C511" i="1"/>
  <c r="H510" i="1"/>
  <c r="D510" i="1"/>
  <c r="C510" i="1"/>
  <c r="D509" i="1"/>
  <c r="C509" i="1"/>
  <c r="H509" i="1" s="1"/>
  <c r="D508" i="1"/>
  <c r="C508" i="1"/>
  <c r="G508" i="1" s="1"/>
  <c r="H507" i="1"/>
  <c r="D507" i="1"/>
  <c r="C507" i="1"/>
  <c r="H506" i="1"/>
  <c r="D506" i="1"/>
  <c r="C506" i="1"/>
  <c r="D505" i="1"/>
  <c r="C505" i="1"/>
  <c r="H505" i="1" s="1"/>
  <c r="D504" i="1"/>
  <c r="C504" i="1"/>
  <c r="G504" i="1" s="1"/>
  <c r="H503" i="1"/>
  <c r="D503" i="1"/>
  <c r="C503" i="1"/>
  <c r="H502" i="1"/>
  <c r="D502" i="1"/>
  <c r="C502" i="1"/>
  <c r="D501" i="1"/>
  <c r="C501" i="1"/>
  <c r="H501" i="1" s="1"/>
  <c r="D500" i="1"/>
  <c r="C500" i="1"/>
  <c r="G500" i="1" s="1"/>
  <c r="H499" i="1"/>
  <c r="D499" i="1"/>
  <c r="C499" i="1"/>
  <c r="G499" i="1" s="1"/>
  <c r="H498" i="1"/>
  <c r="D498" i="1"/>
  <c r="C498" i="1"/>
  <c r="D497" i="1"/>
  <c r="C497" i="1"/>
  <c r="H497" i="1" s="1"/>
  <c r="D496" i="1"/>
  <c r="C496" i="1"/>
  <c r="G496" i="1" s="1"/>
  <c r="H495" i="1"/>
  <c r="D495" i="1"/>
  <c r="C495" i="1"/>
  <c r="G495" i="1" s="1"/>
  <c r="H494" i="1"/>
  <c r="D494" i="1"/>
  <c r="C494" i="1"/>
  <c r="D493" i="1"/>
  <c r="C493" i="1"/>
  <c r="H493" i="1" s="1"/>
  <c r="D492" i="1"/>
  <c r="C492" i="1"/>
  <c r="G492" i="1" s="1"/>
  <c r="H491" i="1"/>
  <c r="D491" i="1"/>
  <c r="C491" i="1"/>
  <c r="G491" i="1" s="1"/>
  <c r="H490" i="1"/>
  <c r="D490" i="1"/>
  <c r="C490" i="1"/>
  <c r="D489" i="1"/>
  <c r="C489" i="1"/>
  <c r="H489" i="1" s="1"/>
  <c r="D488" i="1"/>
  <c r="C488" i="1"/>
  <c r="G488" i="1" s="1"/>
  <c r="H487" i="1"/>
  <c r="D487" i="1"/>
  <c r="C487" i="1"/>
  <c r="G487" i="1" s="1"/>
  <c r="H486" i="1"/>
  <c r="D486" i="1"/>
  <c r="C486" i="1"/>
  <c r="D485" i="1"/>
  <c r="D484" i="1"/>
  <c r="C484" i="1"/>
  <c r="G484" i="1" s="1"/>
  <c r="H483" i="1"/>
  <c r="D483" i="1"/>
  <c r="C483" i="1"/>
  <c r="G483" i="1" s="1"/>
  <c r="H482" i="1"/>
  <c r="D482" i="1"/>
  <c r="C482" i="1"/>
  <c r="D481" i="1"/>
  <c r="C481" i="1"/>
  <c r="H481" i="1" s="1"/>
  <c r="D480" i="1"/>
  <c r="C480" i="1"/>
  <c r="G480" i="1" s="1"/>
  <c r="H479" i="1"/>
  <c r="D479" i="1"/>
  <c r="C479" i="1"/>
  <c r="G479" i="1" s="1"/>
  <c r="H478" i="1"/>
  <c r="D478" i="1"/>
  <c r="C478" i="1"/>
  <c r="D477" i="1"/>
  <c r="C477" i="1"/>
  <c r="H477" i="1" s="1"/>
  <c r="D476" i="1"/>
  <c r="C476" i="1"/>
  <c r="G476" i="1" s="1"/>
  <c r="H475" i="1"/>
  <c r="D475" i="1"/>
  <c r="C475" i="1"/>
  <c r="G475" i="1" s="1"/>
  <c r="H474" i="1"/>
  <c r="D474" i="1"/>
  <c r="C474" i="1"/>
  <c r="D472" i="1"/>
  <c r="C472" i="1"/>
  <c r="G472" i="1" s="1"/>
  <c r="H471" i="1"/>
  <c r="D471" i="1"/>
  <c r="C471" i="1"/>
  <c r="G471" i="1" s="1"/>
  <c r="H470" i="1"/>
  <c r="D470" i="1"/>
  <c r="C470" i="1"/>
  <c r="D469" i="1"/>
  <c r="C469" i="1"/>
  <c r="H469" i="1" s="1"/>
  <c r="D468" i="1"/>
  <c r="C468" i="1"/>
  <c r="G468" i="1" s="1"/>
  <c r="H467" i="1"/>
  <c r="D467" i="1"/>
  <c r="C467" i="1"/>
  <c r="G467" i="1" s="1"/>
  <c r="H466" i="1"/>
  <c r="D466" i="1"/>
  <c r="C466" i="1"/>
  <c r="D465" i="1"/>
  <c r="C465" i="1"/>
  <c r="H465" i="1" s="1"/>
  <c r="D464" i="1"/>
  <c r="C464" i="1"/>
  <c r="G464" i="1" s="1"/>
  <c r="H463" i="1"/>
  <c r="D463" i="1"/>
  <c r="C463" i="1"/>
  <c r="G463" i="1" s="1"/>
  <c r="H462" i="1"/>
  <c r="D462" i="1"/>
  <c r="C462" i="1"/>
  <c r="D461" i="1"/>
  <c r="C461" i="1"/>
  <c r="H461" i="1" s="1"/>
  <c r="H459" i="1"/>
  <c r="D459" i="1"/>
  <c r="C459" i="1"/>
  <c r="G459" i="1" s="1"/>
  <c r="H458" i="1"/>
  <c r="D458" i="1"/>
  <c r="C458" i="1"/>
  <c r="D457" i="1"/>
  <c r="C457" i="1"/>
  <c r="H457" i="1" s="1"/>
  <c r="D456" i="1"/>
  <c r="C456" i="1"/>
  <c r="G456" i="1" s="1"/>
  <c r="H455" i="1"/>
  <c r="D455" i="1"/>
  <c r="C455" i="1"/>
  <c r="G455" i="1" s="1"/>
  <c r="H454" i="1"/>
  <c r="D454" i="1"/>
  <c r="C454" i="1"/>
  <c r="D453" i="1"/>
  <c r="C453" i="1"/>
  <c r="H453" i="1" s="1"/>
  <c r="D452" i="1"/>
  <c r="C452" i="1"/>
  <c r="G452" i="1" s="1"/>
  <c r="H451" i="1"/>
  <c r="D451" i="1"/>
  <c r="C451" i="1"/>
  <c r="G451" i="1" s="1"/>
  <c r="H450" i="1"/>
  <c r="D450" i="1"/>
  <c r="C450" i="1"/>
  <c r="D449" i="1"/>
  <c r="C449" i="1"/>
  <c r="H449" i="1" s="1"/>
  <c r="D448" i="1"/>
  <c r="C448" i="1"/>
  <c r="G448" i="1" s="1"/>
  <c r="H447" i="1"/>
  <c r="D447" i="1"/>
  <c r="C447" i="1"/>
  <c r="G447" i="1" s="1"/>
  <c r="H446" i="1"/>
  <c r="D446" i="1"/>
  <c r="C446" i="1"/>
  <c r="D445" i="1"/>
  <c r="C445" i="1"/>
  <c r="H445" i="1" s="1"/>
  <c r="D444" i="1"/>
  <c r="C444" i="1"/>
  <c r="G444" i="1" s="1"/>
  <c r="H443" i="1"/>
  <c r="D443" i="1"/>
  <c r="C443" i="1"/>
  <c r="G443" i="1" s="1"/>
  <c r="H442" i="1"/>
  <c r="D442" i="1"/>
  <c r="C442" i="1"/>
  <c r="D441" i="1"/>
  <c r="C441" i="1"/>
  <c r="H441" i="1" s="1"/>
  <c r="D440" i="1"/>
  <c r="C440" i="1"/>
  <c r="G440" i="1" s="1"/>
  <c r="H439" i="1"/>
  <c r="D439" i="1"/>
  <c r="C439" i="1"/>
  <c r="G439" i="1" s="1"/>
  <c r="H438" i="1"/>
  <c r="D438" i="1"/>
  <c r="C438" i="1"/>
  <c r="D437" i="1"/>
  <c r="C437" i="1"/>
  <c r="H437" i="1" s="1"/>
  <c r="D436" i="1"/>
  <c r="C436" i="1"/>
  <c r="G436" i="1" s="1"/>
  <c r="H435" i="1"/>
  <c r="D435" i="1"/>
  <c r="C435" i="1"/>
  <c r="G435" i="1" s="1"/>
  <c r="H434" i="1"/>
  <c r="D434" i="1"/>
  <c r="C434" i="1"/>
  <c r="D433" i="1"/>
  <c r="C433" i="1"/>
  <c r="H433" i="1" s="1"/>
  <c r="D432" i="1"/>
  <c r="C432" i="1"/>
  <c r="G432" i="1" s="1"/>
  <c r="H431" i="1"/>
  <c r="D431" i="1"/>
  <c r="C431" i="1"/>
  <c r="G431" i="1" s="1"/>
  <c r="H430" i="1"/>
  <c r="D430" i="1"/>
  <c r="C430" i="1"/>
  <c r="D429" i="1"/>
  <c r="C429" i="1"/>
  <c r="H429" i="1" s="1"/>
  <c r="D428" i="1"/>
  <c r="C428" i="1"/>
  <c r="G428" i="1" s="1"/>
  <c r="H427" i="1"/>
  <c r="D427" i="1"/>
  <c r="C427" i="1"/>
  <c r="G427" i="1" s="1"/>
  <c r="H426" i="1"/>
  <c r="D426" i="1"/>
  <c r="C426" i="1"/>
  <c r="C425" i="1"/>
  <c r="H423" i="1"/>
  <c r="D423" i="1"/>
  <c r="C423" i="1"/>
  <c r="D422" i="1"/>
  <c r="H422" i="1" s="1"/>
  <c r="C422" i="1"/>
  <c r="D421" i="1"/>
  <c r="C421" i="1"/>
  <c r="H421" i="1" s="1"/>
  <c r="D416" i="1"/>
  <c r="C416" i="1"/>
  <c r="H416" i="1" s="1"/>
  <c r="D415" i="1"/>
  <c r="C415" i="1"/>
  <c r="H415" i="1" s="1"/>
  <c r="D414" i="1"/>
  <c r="C414" i="1"/>
  <c r="H414" i="1" s="1"/>
  <c r="D411" i="1"/>
  <c r="C411" i="1"/>
  <c r="H411" i="1" s="1"/>
  <c r="D410" i="1"/>
  <c r="C410" i="1"/>
  <c r="H410" i="1" s="1"/>
  <c r="D409" i="1"/>
  <c r="C409" i="1"/>
  <c r="H409" i="1" s="1"/>
  <c r="D408" i="1"/>
  <c r="C408" i="1"/>
  <c r="H408" i="1" s="1"/>
  <c r="D407" i="1"/>
  <c r="C407" i="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D372" i="1"/>
  <c r="C372" i="1"/>
  <c r="H372" i="1" s="1"/>
  <c r="D371" i="1"/>
  <c r="C371" i="1"/>
  <c r="H371" i="1" s="1"/>
  <c r="D370" i="1"/>
  <c r="C370" i="1"/>
  <c r="H370" i="1" s="1"/>
  <c r="D369" i="1"/>
  <c r="C369" i="1"/>
  <c r="D368"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C356" i="1"/>
  <c r="H356" i="1" s="1"/>
  <c r="D355" i="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2" i="1"/>
  <c r="C302" i="1"/>
  <c r="D301" i="1"/>
  <c r="C301" i="1"/>
  <c r="D300" i="1"/>
  <c r="C300" i="1"/>
  <c r="H300" i="1" s="1"/>
  <c r="D299" i="1"/>
  <c r="C299" i="1"/>
  <c r="H299" i="1" s="1"/>
  <c r="D298" i="1"/>
  <c r="C298" i="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8" i="1"/>
  <c r="C268" i="1"/>
  <c r="H268" i="1" s="1"/>
  <c r="D267" i="1"/>
  <c r="C267" i="1"/>
  <c r="D266" i="1"/>
  <c r="C266" i="1"/>
  <c r="D265" i="1"/>
  <c r="C265" i="1"/>
  <c r="D264" i="1"/>
  <c r="C264" i="1"/>
  <c r="H264" i="1" s="1"/>
  <c r="D263" i="1"/>
  <c r="C263" i="1"/>
  <c r="H263" i="1" s="1"/>
  <c r="D262" i="1"/>
  <c r="C262" i="1"/>
  <c r="H262" i="1" s="1"/>
  <c r="D261" i="1"/>
  <c r="C261" i="1"/>
  <c r="H261" i="1" s="1"/>
  <c r="D260" i="1"/>
  <c r="C260" i="1"/>
  <c r="H260" i="1" s="1"/>
  <c r="D259" i="1"/>
  <c r="C259" i="1"/>
  <c r="H259"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C246" i="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C226" i="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7" i="1"/>
  <c r="C197" i="1"/>
  <c r="H197" i="1" s="1"/>
  <c r="D196" i="1"/>
  <c r="C196" i="1"/>
  <c r="H196" i="1" s="1"/>
  <c r="D195" i="1"/>
  <c r="C195" i="1"/>
  <c r="H195" i="1" s="1"/>
  <c r="D194" i="1"/>
  <c r="C194" i="1"/>
  <c r="H194" i="1" s="1"/>
  <c r="D193" i="1"/>
  <c r="C193" i="1"/>
  <c r="D192" i="1"/>
  <c r="C192" i="1"/>
  <c r="H192" i="1" s="1"/>
  <c r="D191" i="1"/>
  <c r="C191" i="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D181" i="1"/>
  <c r="C181" i="1"/>
  <c r="H181" i="1" s="1"/>
  <c r="D180" i="1"/>
  <c r="C180" i="1"/>
  <c r="D179" i="1"/>
  <c r="C179" i="1"/>
  <c r="H179" i="1" s="1"/>
  <c r="D178" i="1"/>
  <c r="C178" i="1"/>
  <c r="D177" i="1"/>
  <c r="C177" i="1"/>
  <c r="D176" i="1"/>
  <c r="C176" i="1"/>
  <c r="H176" i="1" s="1"/>
  <c r="D175" i="1"/>
  <c r="C175" i="1"/>
  <c r="C174" i="1"/>
  <c r="D173" i="1"/>
  <c r="C173" i="1"/>
  <c r="H173" i="1" s="1"/>
  <c r="D172" i="1"/>
  <c r="C172" i="1"/>
  <c r="H172" i="1" s="1"/>
  <c r="D171" i="1"/>
  <c r="C171" i="1"/>
  <c r="H171" i="1" s="1"/>
  <c r="D170" i="1"/>
  <c r="C170" i="1"/>
  <c r="H170" i="1" s="1"/>
  <c r="D169" i="1"/>
  <c r="C169" i="1"/>
  <c r="D168" i="1"/>
  <c r="C168" i="1"/>
  <c r="H168" i="1" s="1"/>
  <c r="D167" i="1"/>
  <c r="C167" i="1"/>
  <c r="D166" i="1"/>
  <c r="C166" i="1"/>
  <c r="H166" i="1" s="1"/>
  <c r="D165" i="1"/>
  <c r="C165" i="1"/>
  <c r="D164" i="1"/>
  <c r="C164" i="1"/>
  <c r="H164" i="1" s="1"/>
  <c r="D163" i="1"/>
  <c r="C163" i="1"/>
  <c r="H163" i="1" s="1"/>
  <c r="D162" i="1"/>
  <c r="C162" i="1"/>
  <c r="H162" i="1" s="1"/>
  <c r="D161" i="1"/>
  <c r="C161" i="1"/>
  <c r="H161" i="1" s="1"/>
  <c r="D159" i="1"/>
  <c r="C159" i="1"/>
  <c r="H159" i="1" s="1"/>
  <c r="D158" i="1"/>
  <c r="C158" i="1"/>
  <c r="D157" i="1"/>
  <c r="C157" i="1"/>
  <c r="H157" i="1" s="1"/>
  <c r="D156" i="1"/>
  <c r="C156" i="1"/>
  <c r="D155" i="1"/>
  <c r="C155" i="1"/>
  <c r="H155" i="1" s="1"/>
  <c r="D154" i="1"/>
  <c r="C154" i="1"/>
  <c r="H154" i="1" s="1"/>
  <c r="D153" i="1"/>
  <c r="C153" i="1"/>
  <c r="H153" i="1" s="1"/>
  <c r="D152" i="1"/>
  <c r="C152" i="1"/>
  <c r="H152" i="1" s="1"/>
  <c r="D151" i="1"/>
  <c r="C151" i="1"/>
  <c r="D150" i="1"/>
  <c r="C150" i="1"/>
  <c r="C149" i="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C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D110" i="1"/>
  <c r="C110" i="1"/>
  <c r="H110" i="1" s="1"/>
  <c r="D109" i="1"/>
  <c r="C109" i="1"/>
  <c r="H109" i="1" s="1"/>
  <c r="D108" i="1"/>
  <c r="C108" i="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D89" i="1"/>
  <c r="C89" i="1"/>
  <c r="H89" i="1" s="1"/>
  <c r="D88" i="1"/>
  <c r="C88" i="1"/>
  <c r="D87" i="1"/>
  <c r="C87" i="1"/>
  <c r="D86" i="1"/>
  <c r="C86" i="1"/>
  <c r="H86" i="1" s="1"/>
  <c r="D85" i="1"/>
  <c r="C85" i="1"/>
  <c r="H85" i="1" s="1"/>
  <c r="D84" i="1"/>
  <c r="C84" i="1"/>
  <c r="H84" i="1" s="1"/>
  <c r="D83" i="1"/>
  <c r="C83" i="1"/>
  <c r="H83" i="1" s="1"/>
  <c r="D82" i="1"/>
  <c r="C82" i="1"/>
  <c r="H82" i="1" s="1"/>
  <c r="D81" i="1"/>
  <c r="C81" i="1"/>
  <c r="H81" i="1" s="1"/>
  <c r="D80" i="1"/>
  <c r="C80" i="1"/>
  <c r="H80" i="1" s="1"/>
  <c r="D79" i="1"/>
  <c r="C79" i="1"/>
  <c r="H79" i="1" s="1"/>
  <c r="C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D59" i="1"/>
  <c r="C59" i="1"/>
  <c r="H59" i="1" s="1"/>
  <c r="D58" i="1"/>
  <c r="C58" i="1"/>
  <c r="H58" i="1" s="1"/>
  <c r="D57" i="1"/>
  <c r="C57" i="1"/>
  <c r="H57" i="1" s="1"/>
  <c r="D56" i="1"/>
  <c r="C56" i="1"/>
  <c r="H56" i="1" s="1"/>
  <c r="D55" i="1"/>
  <c r="C55" i="1"/>
  <c r="D54" i="1"/>
  <c r="C54" i="1"/>
  <c r="D53" i="1"/>
  <c r="C53" i="1"/>
  <c r="H53" i="1" s="1"/>
  <c r="D52" i="1"/>
  <c r="C52" i="1"/>
  <c r="H52" i="1" s="1"/>
  <c r="D51" i="1"/>
  <c r="C51" i="1"/>
  <c r="H51" i="1" s="1"/>
  <c r="D50" i="1"/>
  <c r="C50" i="1"/>
  <c r="H50" i="1" s="1"/>
  <c r="D49" i="1"/>
  <c r="C49" i="1"/>
  <c r="H49" i="1" s="1"/>
  <c r="D48" i="1"/>
  <c r="C48" i="1"/>
  <c r="H48" i="1" s="1"/>
  <c r="D47" i="1"/>
  <c r="C47" i="1"/>
  <c r="H47" i="1" s="1"/>
  <c r="D46" i="1"/>
  <c r="C46" i="1"/>
  <c r="H46" i="1" s="1"/>
  <c r="D44" i="1"/>
  <c r="C44" i="1"/>
  <c r="H44" i="1" s="1"/>
  <c r="D43" i="1"/>
  <c r="C43" i="1"/>
  <c r="H43" i="1" s="1"/>
  <c r="D42" i="1"/>
  <c r="C42" i="1"/>
  <c r="H42" i="1" s="1"/>
  <c r="D41" i="1"/>
  <c r="C41" i="1"/>
  <c r="H41" i="1" s="1"/>
  <c r="D40" i="1"/>
  <c r="C40" i="1"/>
  <c r="H40" i="1" s="1"/>
  <c r="D39" i="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D18" i="1"/>
  <c r="C18" i="1"/>
  <c r="H18" i="1" s="1"/>
  <c r="D17" i="1"/>
  <c r="C17" i="1"/>
  <c r="H17" i="1" s="1"/>
  <c r="D16" i="1"/>
  <c r="C16" i="1"/>
  <c r="H16" i="1" s="1"/>
  <c r="D15" i="1"/>
  <c r="C15" i="1"/>
  <c r="H15" i="1" s="1"/>
  <c r="D14" i="1"/>
  <c r="C14" i="1"/>
  <c r="H14" i="1" s="1"/>
  <c r="D13" i="1"/>
  <c r="C13" i="1"/>
  <c r="H13" i="1" s="1"/>
  <c r="D12" i="1"/>
  <c r="C12" i="1"/>
  <c r="H12" i="1" s="1"/>
  <c r="D11" i="1"/>
  <c r="C11" i="1"/>
  <c r="D10" i="1"/>
  <c r="C10" i="1"/>
  <c r="H10" i="1" s="1"/>
  <c r="D9" i="1"/>
  <c r="C9" i="1"/>
  <c r="D8" i="1"/>
  <c r="C8" i="1"/>
  <c r="D7" i="1"/>
  <c r="C7" i="1"/>
  <c r="D6" i="1"/>
  <c r="C6" i="1"/>
  <c r="D5" i="1"/>
  <c r="C5" i="1"/>
  <c r="C4" i="1"/>
  <c r="E36" i="9" l="1"/>
  <c r="B36" i="9" s="1"/>
  <c r="E310" i="9"/>
  <c r="B310" i="9" s="1"/>
  <c r="E326" i="9"/>
  <c r="B326" i="9" s="1"/>
  <c r="E31" i="9"/>
  <c r="B31" i="9" s="1"/>
  <c r="E311" i="9"/>
  <c r="B311" i="9" s="1"/>
  <c r="E323" i="9"/>
  <c r="B323" i="9" s="1"/>
  <c r="E325" i="9"/>
  <c r="B325" i="9" s="1"/>
  <c r="G1684" i="1"/>
  <c r="G1668" i="1"/>
  <c r="G1611" i="1"/>
  <c r="G1609" i="1"/>
  <c r="G1605" i="1"/>
  <c r="H1601" i="1"/>
  <c r="G1601" i="1"/>
  <c r="G1604" i="1"/>
  <c r="G1600" i="1"/>
  <c r="G1588" i="1"/>
  <c r="G1592" i="1"/>
  <c r="G1591" i="1"/>
  <c r="G1589" i="1"/>
  <c r="C1584" i="1"/>
  <c r="H1584" i="1" s="1"/>
  <c r="G1587" i="1"/>
  <c r="G1585" i="1"/>
  <c r="G652" i="1"/>
  <c r="G650" i="1"/>
  <c r="G656" i="1"/>
  <c r="G654" i="1"/>
  <c r="G648" i="1"/>
  <c r="G649" i="1"/>
  <c r="F656" i="4"/>
  <c r="G635" i="1"/>
  <c r="H407" i="1"/>
  <c r="H369" i="1"/>
  <c r="H373" i="1"/>
  <c r="H302" i="1"/>
  <c r="H301" i="1"/>
  <c r="G423" i="1"/>
  <c r="F426" i="4"/>
  <c r="E294" i="9"/>
  <c r="B294" i="9" s="1"/>
  <c r="H298" i="1"/>
  <c r="E647" i="4"/>
  <c r="D641" i="1" s="1"/>
  <c r="E273" i="4"/>
  <c r="D269" i="1" s="1"/>
  <c r="E83" i="9"/>
  <c r="B83" i="9" s="1"/>
  <c r="B247" i="9"/>
  <c r="E82" i="9"/>
  <c r="B82" i="9" s="1"/>
  <c r="H267" i="1"/>
  <c r="H266" i="1"/>
  <c r="E262" i="4"/>
  <c r="D258" i="1" s="1"/>
  <c r="H265" i="1"/>
  <c r="F269" i="4"/>
  <c r="E81" i="9"/>
  <c r="B81" i="9" s="1"/>
  <c r="H246" i="1"/>
  <c r="E230" i="4"/>
  <c r="D226" i="1" s="1"/>
  <c r="H226" i="1" s="1"/>
  <c r="F250" i="4"/>
  <c r="E69" i="9"/>
  <c r="B69" i="9" s="1"/>
  <c r="F244" i="9"/>
  <c r="H193" i="1"/>
  <c r="H191" i="1"/>
  <c r="E54" i="9"/>
  <c r="B54" i="9" s="1"/>
  <c r="F240" i="9"/>
  <c r="B240" i="9" s="1"/>
  <c r="H182" i="1"/>
  <c r="B239" i="9"/>
  <c r="E52" i="9"/>
  <c r="B52" i="9" s="1"/>
  <c r="H180" i="1"/>
  <c r="E51" i="9"/>
  <c r="B51" i="9" s="1"/>
  <c r="H178" i="1"/>
  <c r="H177" i="1"/>
  <c r="H174" i="1"/>
  <c r="H175" i="1"/>
  <c r="H169" i="1"/>
  <c r="H167" i="1"/>
  <c r="H165" i="1"/>
  <c r="E164" i="4"/>
  <c r="D160" i="1" s="1"/>
  <c r="D149" i="1"/>
  <c r="H156" i="1"/>
  <c r="H158" i="1"/>
  <c r="H149" i="1"/>
  <c r="H151" i="1"/>
  <c r="H150" i="1"/>
  <c r="F125" i="4"/>
  <c r="D121" i="1"/>
  <c r="G121" i="1" s="1"/>
  <c r="E46" i="9"/>
  <c r="B46" i="9" s="1"/>
  <c r="H111" i="1"/>
  <c r="E106" i="4"/>
  <c r="D102" i="1" s="1"/>
  <c r="H108" i="1"/>
  <c r="H90" i="1"/>
  <c r="E41" i="9"/>
  <c r="B41" i="9" s="1"/>
  <c r="F91" i="4"/>
  <c r="H87" i="1"/>
  <c r="E82" i="4"/>
  <c r="D78" i="1" s="1"/>
  <c r="G78" i="1" s="1"/>
  <c r="H88" i="1"/>
  <c r="E40" i="9"/>
  <c r="B40" i="9" s="1"/>
  <c r="B231" i="9"/>
  <c r="H60" i="1"/>
  <c r="H54" i="1"/>
  <c r="E49" i="4"/>
  <c r="D45" i="1" s="1"/>
  <c r="H55" i="1"/>
  <c r="E28" i="9"/>
  <c r="B28" i="9" s="1"/>
  <c r="F23" i="4"/>
  <c r="H19" i="1"/>
  <c r="H11" i="1"/>
  <c r="H9" i="1"/>
  <c r="H8" i="1"/>
  <c r="H7" i="1"/>
  <c r="H6" i="1"/>
  <c r="H4" i="1"/>
  <c r="F8" i="4"/>
  <c r="E7" i="4"/>
  <c r="D3" i="1" s="1"/>
  <c r="H5" i="1"/>
  <c r="E37" i="9"/>
  <c r="B37" i="9" s="1"/>
  <c r="F236" i="9"/>
  <c r="B236" i="9" s="1"/>
  <c r="E319" i="9"/>
  <c r="B319" i="9" s="1"/>
  <c r="E307" i="9"/>
  <c r="B307" i="9"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2" i="1"/>
  <c r="G123" i="1"/>
  <c r="G124" i="1"/>
  <c r="G125" i="1"/>
  <c r="G126" i="1"/>
  <c r="G127" i="1"/>
  <c r="G128" i="1"/>
  <c r="G129" i="1"/>
  <c r="G131" i="1"/>
  <c r="G132" i="1"/>
  <c r="G133" i="1"/>
  <c r="G134" i="1"/>
  <c r="G135" i="1"/>
  <c r="G136" i="1"/>
  <c r="G137" i="1"/>
  <c r="G138" i="1"/>
  <c r="G139" i="1"/>
  <c r="G140" i="1"/>
  <c r="G141" i="1"/>
  <c r="G142" i="1"/>
  <c r="G143" i="1"/>
  <c r="G144" i="1"/>
  <c r="G145" i="1"/>
  <c r="G146" i="1"/>
  <c r="G147" i="1"/>
  <c r="G149"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4"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6"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4" i="1"/>
  <c r="G415" i="1"/>
  <c r="G416" i="1"/>
  <c r="G503" i="1"/>
  <c r="G507" i="1"/>
  <c r="G511" i="1"/>
  <c r="G515" i="1"/>
  <c r="G519" i="1"/>
  <c r="G523" i="1"/>
  <c r="G527" i="1"/>
  <c r="G531" i="1"/>
  <c r="G535" i="1"/>
  <c r="G539" i="1"/>
  <c r="G543" i="1"/>
  <c r="G547" i="1"/>
  <c r="G551" i="1"/>
  <c r="G555" i="1"/>
  <c r="G559" i="1"/>
  <c r="G563" i="1"/>
  <c r="H569" i="1"/>
  <c r="H573" i="1"/>
  <c r="H577" i="1"/>
  <c r="H581" i="1"/>
  <c r="H585" i="1"/>
  <c r="H589" i="1"/>
  <c r="H592" i="1"/>
  <c r="H596" i="1"/>
  <c r="H600" i="1"/>
  <c r="H604" i="1"/>
  <c r="H608" i="1"/>
  <c r="G422" i="1"/>
  <c r="G426" i="1"/>
  <c r="H428" i="1"/>
  <c r="G430" i="1"/>
  <c r="H432" i="1"/>
  <c r="G434" i="1"/>
  <c r="H436" i="1"/>
  <c r="G438" i="1"/>
  <c r="H440" i="1"/>
  <c r="G442" i="1"/>
  <c r="H444" i="1"/>
  <c r="G446" i="1"/>
  <c r="H448" i="1"/>
  <c r="G450" i="1"/>
  <c r="H452" i="1"/>
  <c r="G454" i="1"/>
  <c r="H456" i="1"/>
  <c r="G458" i="1"/>
  <c r="G462" i="1"/>
  <c r="H464" i="1"/>
  <c r="G466" i="1"/>
  <c r="H468" i="1"/>
  <c r="G470" i="1"/>
  <c r="H472" i="1"/>
  <c r="G474" i="1"/>
  <c r="H476" i="1"/>
  <c r="G478" i="1"/>
  <c r="H480" i="1"/>
  <c r="G482" i="1"/>
  <c r="H484" i="1"/>
  <c r="G486" i="1"/>
  <c r="H488" i="1"/>
  <c r="G490" i="1"/>
  <c r="H492" i="1"/>
  <c r="G494" i="1"/>
  <c r="H496" i="1"/>
  <c r="G498" i="1"/>
  <c r="H500" i="1"/>
  <c r="G502" i="1"/>
  <c r="H504" i="1"/>
  <c r="G506" i="1"/>
  <c r="H508" i="1"/>
  <c r="G510" i="1"/>
  <c r="H512" i="1"/>
  <c r="G514" i="1"/>
  <c r="G518" i="1"/>
  <c r="H520" i="1"/>
  <c r="G522" i="1"/>
  <c r="H524" i="1"/>
  <c r="G526" i="1"/>
  <c r="H528" i="1"/>
  <c r="H532" i="1"/>
  <c r="G534" i="1"/>
  <c r="H536" i="1"/>
  <c r="G538" i="1"/>
  <c r="H540" i="1"/>
  <c r="G542" i="1"/>
  <c r="H544" i="1"/>
  <c r="G546" i="1"/>
  <c r="H548" i="1"/>
  <c r="G550" i="1"/>
  <c r="H552" i="1"/>
  <c r="G554" i="1"/>
  <c r="H556" i="1"/>
  <c r="G558" i="1"/>
  <c r="H560" i="1"/>
  <c r="G562" i="1"/>
  <c r="H564" i="1"/>
  <c r="H568" i="1"/>
  <c r="H572" i="1"/>
  <c r="H576" i="1"/>
  <c r="H580" i="1"/>
  <c r="H584" i="1"/>
  <c r="H588" i="1"/>
  <c r="H595" i="1"/>
  <c r="H599" i="1"/>
  <c r="H603" i="1"/>
  <c r="H607" i="1"/>
  <c r="G421" i="1"/>
  <c r="G429" i="1"/>
  <c r="G433" i="1"/>
  <c r="G437" i="1"/>
  <c r="G441" i="1"/>
  <c r="G445" i="1"/>
  <c r="G449" i="1"/>
  <c r="G453" i="1"/>
  <c r="G457" i="1"/>
  <c r="G461" i="1"/>
  <c r="G465" i="1"/>
  <c r="G469" i="1"/>
  <c r="G477" i="1"/>
  <c r="G481" i="1"/>
  <c r="G489" i="1"/>
  <c r="G493" i="1"/>
  <c r="G497" i="1"/>
  <c r="G501" i="1"/>
  <c r="G505" i="1"/>
  <c r="G509" i="1"/>
  <c r="G513" i="1"/>
  <c r="G517" i="1"/>
  <c r="G521" i="1"/>
  <c r="G525" i="1"/>
  <c r="G533" i="1"/>
  <c r="G537" i="1"/>
  <c r="G541" i="1"/>
  <c r="G545" i="1"/>
  <c r="G549" i="1"/>
  <c r="G553" i="1"/>
  <c r="G557" i="1"/>
  <c r="G561"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68" i="1"/>
  <c r="G1072" i="1"/>
  <c r="G1079" i="1"/>
  <c r="G1083" i="1"/>
  <c r="G1087" i="1"/>
  <c r="G1091" i="1"/>
  <c r="G1095" i="1"/>
  <c r="G1099" i="1"/>
  <c r="G1103" i="1"/>
  <c r="G1107" i="1"/>
  <c r="G1111" i="1"/>
  <c r="G1115" i="1"/>
  <c r="G1119" i="1"/>
  <c r="G1123" i="1"/>
  <c r="G1127" i="1"/>
  <c r="G1131" i="1"/>
  <c r="G1135" i="1"/>
  <c r="G1139" i="1"/>
  <c r="G1142" i="1"/>
  <c r="G1146" i="1"/>
  <c r="G1150" i="1"/>
  <c r="G1154" i="1"/>
  <c r="G1158" i="1"/>
  <c r="G1162" i="1"/>
  <c r="G1166" i="1"/>
  <c r="G1170" i="1"/>
  <c r="G1174" i="1"/>
  <c r="G1178" i="1"/>
  <c r="G1184" i="1"/>
  <c r="G1186" i="1"/>
  <c r="H1186" i="1"/>
  <c r="G1188" i="1"/>
  <c r="H1188" i="1"/>
  <c r="G1190" i="1"/>
  <c r="H1190" i="1"/>
  <c r="G1192" i="1"/>
  <c r="H1192" i="1"/>
  <c r="G1194" i="1"/>
  <c r="H1194" i="1"/>
  <c r="G1196" i="1"/>
  <c r="H1196" i="1"/>
  <c r="G1198" i="1"/>
  <c r="H1198" i="1"/>
  <c r="G1200" i="1"/>
  <c r="H1200" i="1"/>
  <c r="G1202" i="1"/>
  <c r="H1202" i="1"/>
  <c r="G1204" i="1"/>
  <c r="H1204" i="1"/>
  <c r="G1067" i="1"/>
  <c r="G1071" i="1"/>
  <c r="G1078" i="1"/>
  <c r="G1082" i="1"/>
  <c r="G1086" i="1"/>
  <c r="G1090" i="1"/>
  <c r="G1094" i="1"/>
  <c r="G1098" i="1"/>
  <c r="G1102" i="1"/>
  <c r="G1106" i="1"/>
  <c r="G1110" i="1"/>
  <c r="G1114" i="1"/>
  <c r="G1118" i="1"/>
  <c r="G1122" i="1"/>
  <c r="G1126" i="1"/>
  <c r="G1130" i="1"/>
  <c r="G1134" i="1"/>
  <c r="G1138" i="1"/>
  <c r="G1141" i="1"/>
  <c r="G1145" i="1"/>
  <c r="G1149" i="1"/>
  <c r="G1153" i="1"/>
  <c r="G1157" i="1"/>
  <c r="G1161" i="1"/>
  <c r="G1165" i="1"/>
  <c r="G1169" i="1"/>
  <c r="G1173" i="1"/>
  <c r="G1177" i="1"/>
  <c r="G1183" i="1"/>
  <c r="G1207" i="1"/>
  <c r="H1207" i="1"/>
  <c r="G1209" i="1"/>
  <c r="H1209" i="1"/>
  <c r="G1211" i="1"/>
  <c r="H1211" i="1"/>
  <c r="G1213" i="1"/>
  <c r="H1213" i="1"/>
  <c r="G1215" i="1"/>
  <c r="H1215" i="1"/>
  <c r="G1217" i="1"/>
  <c r="H1217" i="1"/>
  <c r="G1219" i="1"/>
  <c r="H1219" i="1"/>
  <c r="G1221" i="1"/>
  <c r="H1221" i="1"/>
  <c r="G1223" i="1"/>
  <c r="H1223" i="1"/>
  <c r="G1225" i="1"/>
  <c r="H1225" i="1"/>
  <c r="G1227" i="1"/>
  <c r="H1227" i="1"/>
  <c r="G1229" i="1"/>
  <c r="H1229" i="1"/>
  <c r="G1231" i="1"/>
  <c r="H1231" i="1"/>
  <c r="G1233" i="1"/>
  <c r="H1233" i="1"/>
  <c r="G1235" i="1"/>
  <c r="H1235" i="1"/>
  <c r="G1237" i="1"/>
  <c r="H1237" i="1"/>
  <c r="G1239" i="1"/>
  <c r="H1239" i="1"/>
  <c r="G1241" i="1"/>
  <c r="H1241" i="1"/>
  <c r="G1243" i="1"/>
  <c r="H1243" i="1"/>
  <c r="G1185" i="1"/>
  <c r="H1185" i="1"/>
  <c r="G1187" i="1"/>
  <c r="H1187" i="1"/>
  <c r="G1189" i="1"/>
  <c r="H1189" i="1"/>
  <c r="G1191" i="1"/>
  <c r="H1191" i="1"/>
  <c r="G1193" i="1"/>
  <c r="H1193" i="1"/>
  <c r="G1195" i="1"/>
  <c r="H1195" i="1"/>
  <c r="G1197" i="1"/>
  <c r="H1197" i="1"/>
  <c r="G1199" i="1"/>
  <c r="H1199" i="1"/>
  <c r="G1201" i="1"/>
  <c r="H1201" i="1"/>
  <c r="G1203" i="1"/>
  <c r="H1203" i="1"/>
  <c r="G1205" i="1"/>
  <c r="H1205" i="1"/>
  <c r="G1208" i="1"/>
  <c r="H1208" i="1"/>
  <c r="G1210" i="1"/>
  <c r="H1210" i="1"/>
  <c r="G1212" i="1"/>
  <c r="H1212" i="1"/>
  <c r="G1214" i="1"/>
  <c r="H1214" i="1"/>
  <c r="G1216" i="1"/>
  <c r="H1216" i="1"/>
  <c r="G1218" i="1"/>
  <c r="H1218" i="1"/>
  <c r="G1220" i="1"/>
  <c r="H1220" i="1"/>
  <c r="G1222" i="1"/>
  <c r="H1222" i="1"/>
  <c r="G1224" i="1"/>
  <c r="H1224" i="1"/>
  <c r="G1226" i="1"/>
  <c r="H1226" i="1"/>
  <c r="G1228" i="1"/>
  <c r="H1228" i="1"/>
  <c r="G1230" i="1"/>
  <c r="H1230" i="1"/>
  <c r="G1232" i="1"/>
  <c r="H1232" i="1"/>
  <c r="G1234" i="1"/>
  <c r="H1234" i="1"/>
  <c r="G1236" i="1"/>
  <c r="H1236" i="1"/>
  <c r="G1238" i="1"/>
  <c r="H1238" i="1"/>
  <c r="G1240" i="1"/>
  <c r="H1240" i="1"/>
  <c r="G1242" i="1"/>
  <c r="H1242" i="1"/>
  <c r="G1244" i="1"/>
  <c r="H1244" i="1"/>
  <c r="H1245" i="1"/>
  <c r="H1246" i="1"/>
  <c r="H1247" i="1"/>
  <c r="H1248" i="1"/>
  <c r="H1249" i="1"/>
  <c r="H1250" i="1"/>
  <c r="H1251" i="1"/>
  <c r="H1252" i="1"/>
  <c r="H1253" i="1"/>
  <c r="H1255" i="1"/>
  <c r="H1256" i="1"/>
  <c r="H1257" i="1"/>
  <c r="H1258" i="1"/>
  <c r="H1259" i="1"/>
  <c r="H1260" i="1"/>
  <c r="H1261" i="1"/>
  <c r="H1262" i="1"/>
  <c r="H1263" i="1"/>
  <c r="H1264" i="1"/>
  <c r="H1265" i="1"/>
  <c r="H1266" i="1"/>
  <c r="H1267" i="1"/>
  <c r="H1268" i="1"/>
  <c r="H1269" i="1"/>
  <c r="H1270" i="1"/>
  <c r="H1271" i="1"/>
  <c r="H1272" i="1"/>
  <c r="H1273" i="1"/>
  <c r="H1274" i="1"/>
  <c r="H1275" i="1"/>
  <c r="H1276" i="1"/>
  <c r="H1278" i="1"/>
  <c r="H1279" i="1"/>
  <c r="H1280" i="1"/>
  <c r="G1318" i="1"/>
  <c r="H1320" i="1"/>
  <c r="G1322" i="1"/>
  <c r="H1324" i="1"/>
  <c r="G1326" i="1"/>
  <c r="H1328" i="1"/>
  <c r="G1330" i="1"/>
  <c r="H1332" i="1"/>
  <c r="G1334" i="1"/>
  <c r="H1336" i="1"/>
  <c r="G1338" i="1"/>
  <c r="H1340" i="1"/>
  <c r="G1342" i="1"/>
  <c r="H1344" i="1"/>
  <c r="G1346" i="1"/>
  <c r="H1348" i="1"/>
  <c r="G1350" i="1"/>
  <c r="H1352" i="1"/>
  <c r="G1354" i="1"/>
  <c r="H1356" i="1"/>
  <c r="G1358" i="1"/>
  <c r="H1360" i="1"/>
  <c r="G1362" i="1"/>
  <c r="H1364" i="1"/>
  <c r="G1366" i="1"/>
  <c r="H1368" i="1"/>
  <c r="G1370" i="1"/>
  <c r="H1372" i="1"/>
  <c r="G1374" i="1"/>
  <c r="H1376" i="1"/>
  <c r="G1378" i="1"/>
  <c r="H1380" i="1"/>
  <c r="G1382" i="1"/>
  <c r="H1384" i="1"/>
  <c r="G1386" i="1"/>
  <c r="H1388" i="1"/>
  <c r="G1390" i="1"/>
  <c r="H1392" i="1"/>
  <c r="G1394" i="1"/>
  <c r="H1396" i="1"/>
  <c r="H1404" i="1"/>
  <c r="H1409" i="1"/>
  <c r="G1409" i="1"/>
  <c r="H1412" i="1"/>
  <c r="G1412" i="1"/>
  <c r="H1417" i="1"/>
  <c r="G1417" i="1"/>
  <c r="H1420" i="1"/>
  <c r="G1420" i="1"/>
  <c r="H1425" i="1"/>
  <c r="G1425" i="1"/>
  <c r="H1428" i="1"/>
  <c r="G1428" i="1"/>
  <c r="H1512" i="1"/>
  <c r="G1512" i="1"/>
  <c r="G1517" i="1"/>
  <c r="H1520" i="1"/>
  <c r="G1520" i="1"/>
  <c r="G1525" i="1"/>
  <c r="H1528" i="1"/>
  <c r="G1528" i="1"/>
  <c r="G1317" i="1"/>
  <c r="H1319" i="1"/>
  <c r="G1321" i="1"/>
  <c r="H1323" i="1"/>
  <c r="G1325" i="1"/>
  <c r="H1327" i="1"/>
  <c r="G1329" i="1"/>
  <c r="H1331" i="1"/>
  <c r="G1333" i="1"/>
  <c r="H1335" i="1"/>
  <c r="G1337" i="1"/>
  <c r="H1339" i="1"/>
  <c r="G1341" i="1"/>
  <c r="H1343" i="1"/>
  <c r="G1345" i="1"/>
  <c r="H1347" i="1"/>
  <c r="G1349" i="1"/>
  <c r="H1351" i="1"/>
  <c r="G1353" i="1"/>
  <c r="H1355" i="1"/>
  <c r="G1357" i="1"/>
  <c r="H1359" i="1"/>
  <c r="G1361" i="1"/>
  <c r="H1363" i="1"/>
  <c r="G1365" i="1"/>
  <c r="H1367" i="1"/>
  <c r="G1369" i="1"/>
  <c r="H1371" i="1"/>
  <c r="G1373" i="1"/>
  <c r="H1375" i="1"/>
  <c r="G1377" i="1"/>
  <c r="H1379" i="1"/>
  <c r="G1381" i="1"/>
  <c r="H1383" i="1"/>
  <c r="G1385" i="1"/>
  <c r="H1387" i="1"/>
  <c r="G1389" i="1"/>
  <c r="H1391" i="1"/>
  <c r="G1393" i="1"/>
  <c r="H1395" i="1"/>
  <c r="H1399" i="1"/>
  <c r="H1403" i="1"/>
  <c r="H1407" i="1"/>
  <c r="H1432" i="1"/>
  <c r="G1432" i="1"/>
  <c r="H1437" i="1"/>
  <c r="G1437" i="1"/>
  <c r="H1440" i="1"/>
  <c r="G1440" i="1"/>
  <c r="H1445" i="1"/>
  <c r="G1445" i="1"/>
  <c r="H1448" i="1"/>
  <c r="G1448" i="1"/>
  <c r="H1453" i="1"/>
  <c r="G1453" i="1"/>
  <c r="H1456" i="1"/>
  <c r="G1456" i="1"/>
  <c r="H1461" i="1"/>
  <c r="G1461" i="1"/>
  <c r="H1464" i="1"/>
  <c r="G1464" i="1"/>
  <c r="H1469" i="1"/>
  <c r="G1469" i="1"/>
  <c r="H1472" i="1"/>
  <c r="G1472" i="1"/>
  <c r="H1477" i="1"/>
  <c r="G1477" i="1"/>
  <c r="H1480" i="1"/>
  <c r="G1480" i="1"/>
  <c r="H1485" i="1"/>
  <c r="G1485" i="1"/>
  <c r="H1488" i="1"/>
  <c r="G1488" i="1"/>
  <c r="H1493" i="1"/>
  <c r="G1493" i="1"/>
  <c r="H1496" i="1"/>
  <c r="G1496" i="1"/>
  <c r="H1501" i="1"/>
  <c r="H1504" i="1"/>
  <c r="G1504" i="1"/>
  <c r="G1400" i="1"/>
  <c r="H1408" i="1"/>
  <c r="G1408" i="1"/>
  <c r="H1413" i="1"/>
  <c r="G1413" i="1"/>
  <c r="H1416" i="1"/>
  <c r="G1416" i="1"/>
  <c r="H1421" i="1"/>
  <c r="G1421" i="1"/>
  <c r="H1424" i="1"/>
  <c r="G1424" i="1"/>
  <c r="H1429" i="1"/>
  <c r="G1429" i="1"/>
  <c r="H1516" i="1"/>
  <c r="G1516" i="1"/>
  <c r="J1540" i="1"/>
  <c r="G1540" i="1"/>
  <c r="I1540" i="1" s="1"/>
  <c r="J1542" i="1"/>
  <c r="G1542" i="1"/>
  <c r="J1544" i="1"/>
  <c r="G1544" i="1"/>
  <c r="I1544" i="1" s="1"/>
  <c r="H1433" i="1"/>
  <c r="G1433" i="1"/>
  <c r="H1436" i="1"/>
  <c r="G1436" i="1"/>
  <c r="H1441" i="1"/>
  <c r="G1441" i="1"/>
  <c r="H1444" i="1"/>
  <c r="G1444" i="1"/>
  <c r="H1449" i="1"/>
  <c r="G1449" i="1"/>
  <c r="H1452" i="1"/>
  <c r="G1452" i="1"/>
  <c r="H1457" i="1"/>
  <c r="G1457" i="1"/>
  <c r="H1460" i="1"/>
  <c r="G1460" i="1"/>
  <c r="H1465" i="1"/>
  <c r="G1465" i="1"/>
  <c r="H1468" i="1"/>
  <c r="G1468" i="1"/>
  <c r="H1473" i="1"/>
  <c r="G1473" i="1"/>
  <c r="H1476" i="1"/>
  <c r="G1476" i="1"/>
  <c r="H1481" i="1"/>
  <c r="G1481" i="1"/>
  <c r="H1489" i="1"/>
  <c r="G1489" i="1"/>
  <c r="H1492" i="1"/>
  <c r="G1492" i="1"/>
  <c r="H1497" i="1"/>
  <c r="G1497" i="1"/>
  <c r="H1500" i="1"/>
  <c r="G1500" i="1"/>
  <c r="H1508" i="1"/>
  <c r="G1508" i="1"/>
  <c r="G1501" i="1"/>
  <c r="H1567" i="1"/>
  <c r="G1567" i="1"/>
  <c r="H1578" i="1"/>
  <c r="G1578" i="1"/>
  <c r="H1602" i="1"/>
  <c r="G1602" i="1"/>
  <c r="H1606" i="1"/>
  <c r="G1606" i="1"/>
  <c r="G1615" i="1"/>
  <c r="H1619" i="1"/>
  <c r="G1619" i="1"/>
  <c r="H1410" i="1"/>
  <c r="H1414" i="1"/>
  <c r="H1418" i="1"/>
  <c r="H1422" i="1"/>
  <c r="H1426" i="1"/>
  <c r="H1434" i="1"/>
  <c r="H1438" i="1"/>
  <c r="H1442" i="1"/>
  <c r="H1446" i="1"/>
  <c r="H1450" i="1"/>
  <c r="H1454" i="1"/>
  <c r="H1458" i="1"/>
  <c r="H1462" i="1"/>
  <c r="H1466" i="1"/>
  <c r="H1470" i="1"/>
  <c r="H1474" i="1"/>
  <c r="H1478" i="1"/>
  <c r="H1482" i="1"/>
  <c r="H1486" i="1"/>
  <c r="H1490" i="1"/>
  <c r="H1494" i="1"/>
  <c r="H1498" i="1"/>
  <c r="H1502" i="1"/>
  <c r="H1506" i="1"/>
  <c r="H1510" i="1"/>
  <c r="H1514" i="1"/>
  <c r="H1518" i="1"/>
  <c r="H1522" i="1"/>
  <c r="H1526" i="1"/>
  <c r="H1530" i="1"/>
  <c r="H1534" i="1"/>
  <c r="H1537" i="1"/>
  <c r="H1547" i="1"/>
  <c r="G1547" i="1"/>
  <c r="I1547" i="1" s="1"/>
  <c r="H1549" i="1"/>
  <c r="G1549" i="1"/>
  <c r="I1549" i="1" s="1"/>
  <c r="H1551" i="1"/>
  <c r="G1551" i="1"/>
  <c r="I1551" i="1" s="1"/>
  <c r="H1553" i="1"/>
  <c r="G1553" i="1"/>
  <c r="I1553" i="1" s="1"/>
  <c r="H1557" i="1"/>
  <c r="G1557" i="1"/>
  <c r="I1557" i="1" s="1"/>
  <c r="H1559" i="1"/>
  <c r="G1559" i="1"/>
  <c r="I1559" i="1" s="1"/>
  <c r="H1561" i="1"/>
  <c r="G1561" i="1"/>
  <c r="I1561" i="1" s="1"/>
  <c r="H1564" i="1"/>
  <c r="G1564" i="1"/>
  <c r="I1564" i="1" s="1"/>
  <c r="H1566" i="1"/>
  <c r="G1566" i="1"/>
  <c r="I1566" i="1" s="1"/>
  <c r="H1575" i="1"/>
  <c r="G1575" i="1"/>
  <c r="I1575" i="1" s="1"/>
  <c r="H1582" i="1"/>
  <c r="G1582" i="1"/>
  <c r="H1586" i="1"/>
  <c r="G1586" i="1"/>
  <c r="H1603" i="1"/>
  <c r="G1603" i="1"/>
  <c r="H1505" i="1"/>
  <c r="H1513" i="1"/>
  <c r="H1517" i="1"/>
  <c r="H1521" i="1"/>
  <c r="H1525" i="1"/>
  <c r="H1529" i="1"/>
  <c r="H1533" i="1"/>
  <c r="H1540" i="1"/>
  <c r="G1541" i="1"/>
  <c r="I1541" i="1" s="1"/>
  <c r="J1541" i="1"/>
  <c r="H1542" i="1"/>
  <c r="G1543" i="1"/>
  <c r="I1543" i="1" s="1"/>
  <c r="J1543" i="1"/>
  <c r="H1544" i="1"/>
  <c r="G1545" i="1"/>
  <c r="I1545" i="1" s="1"/>
  <c r="J1545" i="1"/>
  <c r="J1546" i="1"/>
  <c r="H1573" i="1"/>
  <c r="G1573" i="1"/>
  <c r="I1573" i="1" s="1"/>
  <c r="H1583" i="1"/>
  <c r="G1583" i="1"/>
  <c r="H1569" i="1"/>
  <c r="G1569" i="1"/>
  <c r="H1580" i="1"/>
  <c r="G1580" i="1"/>
  <c r="G1665" i="1"/>
  <c r="H1665" i="1"/>
  <c r="G1673" i="1"/>
  <c r="H1673" i="1"/>
  <c r="H1546" i="1"/>
  <c r="H1590" i="1"/>
  <c r="G1590" i="1"/>
  <c r="H1610" i="1"/>
  <c r="G1610" i="1"/>
  <c r="H1622" i="1"/>
  <c r="G1622" i="1"/>
  <c r="H1626" i="1"/>
  <c r="G1626" i="1"/>
  <c r="H1630" i="1"/>
  <c r="G1630" i="1"/>
  <c r="H1634" i="1"/>
  <c r="G1634" i="1"/>
  <c r="H1638" i="1"/>
  <c r="G1638" i="1"/>
  <c r="H1642" i="1"/>
  <c r="G1642" i="1"/>
  <c r="H1646" i="1"/>
  <c r="G1646" i="1"/>
  <c r="H1650" i="1"/>
  <c r="G1650" i="1"/>
  <c r="H1654" i="1"/>
  <c r="G1654" i="1"/>
  <c r="H1658" i="1"/>
  <c r="G1658" i="1"/>
  <c r="H1662" i="1"/>
  <c r="G1662" i="1"/>
  <c r="H1670" i="1"/>
  <c r="G1670" i="1"/>
  <c r="H1678" i="1"/>
  <c r="G1678" i="1"/>
  <c r="G1683" i="1"/>
  <c r="F120" i="4"/>
  <c r="D106" i="4"/>
  <c r="D164" i="4"/>
  <c r="E418" i="4"/>
  <c r="D413" i="1" s="1"/>
  <c r="I1568" i="1"/>
  <c r="I1572" i="1"/>
  <c r="I1574" i="1"/>
  <c r="I1577" i="1"/>
  <c r="I1579" i="1"/>
  <c r="H1594" i="1"/>
  <c r="G1594" i="1"/>
  <c r="H1598" i="1"/>
  <c r="G1598" i="1"/>
  <c r="H1614" i="1"/>
  <c r="G1614" i="1"/>
  <c r="F82" i="4"/>
  <c r="I27" i="3"/>
  <c r="H1618" i="1"/>
  <c r="G1618" i="1"/>
  <c r="H1667" i="1"/>
  <c r="G1667" i="1"/>
  <c r="H1675" i="1"/>
  <c r="G1675" i="1"/>
  <c r="D7" i="4"/>
  <c r="D43" i="4"/>
  <c r="F135" i="4"/>
  <c r="D134" i="4"/>
  <c r="I22" i="3"/>
  <c r="G345" i="9"/>
  <c r="E345" i="9" s="1"/>
  <c r="H33" i="3"/>
  <c r="F74" i="4"/>
  <c r="F263" i="4"/>
  <c r="D262" i="4"/>
  <c r="D273" i="4"/>
  <c r="F278" i="4"/>
  <c r="E431" i="4"/>
  <c r="E466" i="4"/>
  <c r="D460" i="1" s="1"/>
  <c r="F537" i="4"/>
  <c r="D536" i="4"/>
  <c r="D571" i="4"/>
  <c r="F578" i="4"/>
  <c r="G156" i="9"/>
  <c r="E156" i="9" s="1"/>
  <c r="B156" i="9" s="1"/>
  <c r="F607" i="4"/>
  <c r="D12" i="5"/>
  <c r="E70" i="5"/>
  <c r="D44" i="8"/>
  <c r="G1682" i="1"/>
  <c r="H1685" i="1"/>
  <c r="D49" i="4"/>
  <c r="F64" i="4"/>
  <c r="H24" i="9"/>
  <c r="F178" i="4"/>
  <c r="F203" i="4"/>
  <c r="D202" i="4"/>
  <c r="D479" i="4"/>
  <c r="D491" i="4"/>
  <c r="D522" i="4"/>
  <c r="E536" i="4"/>
  <c r="F585" i="4"/>
  <c r="D584" i="4"/>
  <c r="E597" i="4"/>
  <c r="D591" i="1" s="1"/>
  <c r="G315" i="9"/>
  <c r="G314" i="9"/>
  <c r="F150" i="5"/>
  <c r="G335" i="9"/>
  <c r="E335" i="9" s="1"/>
  <c r="B335" i="9" s="1"/>
  <c r="F177" i="5"/>
  <c r="D176" i="5"/>
  <c r="F203" i="5"/>
  <c r="D202" i="5"/>
  <c r="D89" i="6"/>
  <c r="D51" i="8"/>
  <c r="F374" i="4"/>
  <c r="D373" i="4"/>
  <c r="F431" i="4"/>
  <c r="D647" i="4"/>
  <c r="F70" i="5"/>
  <c r="D69" i="5"/>
  <c r="D273" i="5"/>
  <c r="F276" i="5"/>
  <c r="F36" i="6"/>
  <c r="D35" i="6"/>
  <c r="I41" i="3"/>
  <c r="C1680" i="1"/>
  <c r="E308" i="4"/>
  <c r="F322" i="4"/>
  <c r="D321" i="4"/>
  <c r="D308" i="4" s="1"/>
  <c r="F467" i="4"/>
  <c r="D466" i="4"/>
  <c r="E479" i="4"/>
  <c r="D473" i="1" s="1"/>
  <c r="D597" i="4"/>
  <c r="D629" i="4"/>
  <c r="F636" i="4"/>
  <c r="D648" i="4"/>
  <c r="F136" i="5"/>
  <c r="D135" i="5"/>
  <c r="G338" i="9"/>
  <c r="E338" i="9" s="1"/>
  <c r="B338" i="9" s="1"/>
  <c r="F218" i="5"/>
  <c r="F5" i="6"/>
  <c r="H27" i="3"/>
  <c r="E35" i="6"/>
  <c r="D114" i="6"/>
  <c r="F130" i="6"/>
  <c r="D129" i="6"/>
  <c r="E49" i="9"/>
  <c r="B49" i="9" s="1"/>
  <c r="H314" i="9"/>
  <c r="H315" i="9"/>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H309" i="9"/>
  <c r="H308" i="9"/>
  <c r="G309" i="9"/>
  <c r="E309" i="9" s="1"/>
  <c r="B309" i="9" s="1"/>
  <c r="G308" i="9"/>
  <c r="G302" i="9"/>
  <c r="E302" i="9" s="1"/>
  <c r="B302" i="9" s="1"/>
  <c r="G301" i="9"/>
  <c r="E301" i="9" s="1"/>
  <c r="B301" i="9" s="1"/>
  <c r="G300" i="9"/>
  <c r="E300" i="9" s="1"/>
  <c r="B300" i="9" s="1"/>
  <c r="M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08" i="9"/>
  <c r="E208" i="9" s="1"/>
  <c r="B208" i="9" s="1"/>
  <c r="L207" i="9"/>
  <c r="F207"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9" i="9"/>
  <c r="E209" i="9" s="1"/>
  <c r="B209" i="9" s="1"/>
  <c r="G180" i="9"/>
  <c r="H179" i="9"/>
  <c r="G210" i="9"/>
  <c r="E210" i="9" s="1"/>
  <c r="B210" i="9" s="1"/>
  <c r="G179" i="9"/>
  <c r="E179" i="9" s="1"/>
  <c r="B179" i="9" s="1"/>
  <c r="G178" i="9"/>
  <c r="E178" i="9" s="1"/>
  <c r="B178" i="9" s="1"/>
  <c r="G177" i="9"/>
  <c r="E177" i="9" s="1"/>
  <c r="B177" i="9" s="1"/>
  <c r="G176" i="9"/>
  <c r="E176" i="9" s="1"/>
  <c r="B176" i="9" s="1"/>
  <c r="G175" i="9"/>
  <c r="E175" i="9" s="1"/>
  <c r="B175" i="9" s="1"/>
  <c r="G174" i="9"/>
  <c r="E174" i="9" s="1"/>
  <c r="B174" i="9" s="1"/>
  <c r="L228" i="9"/>
  <c r="I10" i="9"/>
  <c r="G24" i="9"/>
  <c r="E176" i="5"/>
  <c r="F241" i="9"/>
  <c r="B241" i="9" s="1"/>
  <c r="B244" i="9"/>
  <c r="F249" i="9"/>
  <c r="B249" i="9" s="1"/>
  <c r="B252" i="9"/>
  <c r="F257" i="9"/>
  <c r="B257" i="9" s="1"/>
  <c r="B260" i="9"/>
  <c r="F265" i="9"/>
  <c r="B265" i="9" s="1"/>
  <c r="B268" i="9"/>
  <c r="F273" i="9"/>
  <c r="B273" i="9" s="1"/>
  <c r="F281" i="9"/>
  <c r="B281" i="9" s="1"/>
  <c r="B234" i="9"/>
  <c r="B242" i="9"/>
  <c r="B250" i="9"/>
  <c r="B258" i="9"/>
  <c r="B266" i="9"/>
  <c r="B274" i="9"/>
  <c r="B282" i="9"/>
  <c r="B290" i="9"/>
  <c r="F232" i="9"/>
  <c r="B232" i="9" s="1"/>
  <c r="F248" i="9"/>
  <c r="B248" i="9" s="1"/>
  <c r="F256" i="9"/>
  <c r="B256" i="9" s="1"/>
  <c r="F264" i="9"/>
  <c r="B264" i="9" s="1"/>
  <c r="F272" i="9"/>
  <c r="B272" i="9" s="1"/>
  <c r="F288" i="9"/>
  <c r="B288" i="9" s="1"/>
  <c r="E321" i="9"/>
  <c r="B321" i="9" s="1"/>
  <c r="B230" i="9"/>
  <c r="B238" i="9"/>
  <c r="B246" i="9"/>
  <c r="B254" i="9"/>
  <c r="B262" i="9"/>
  <c r="B270" i="9"/>
  <c r="B278" i="9"/>
  <c r="B286" i="9"/>
  <c r="E332" i="9"/>
  <c r="B332" i="9" s="1"/>
  <c r="B334" i="9"/>
  <c r="G1584" i="1" l="1"/>
  <c r="G226" i="1"/>
  <c r="F230" i="4"/>
  <c r="E152" i="4"/>
  <c r="D148" i="1" s="1"/>
  <c r="E24" i="9"/>
  <c r="B24" i="9" s="1"/>
  <c r="H121" i="1"/>
  <c r="H78" i="1"/>
  <c r="E6" i="4"/>
  <c r="F308" i="4"/>
  <c r="C303" i="1"/>
  <c r="F129" i="6"/>
  <c r="C1524" i="1"/>
  <c r="H23" i="3"/>
  <c r="F69" i="5"/>
  <c r="C1074" i="1"/>
  <c r="H24" i="3"/>
  <c r="F176" i="5"/>
  <c r="C1180" i="1"/>
  <c r="F479" i="4"/>
  <c r="C473" i="1"/>
  <c r="I24" i="3"/>
  <c r="E175" i="5"/>
  <c r="D1179" i="1" s="1"/>
  <c r="D1180" i="1"/>
  <c r="F228" i="9"/>
  <c r="B228" i="9" s="1"/>
  <c r="F466" i="4"/>
  <c r="C460" i="1"/>
  <c r="E417" i="4"/>
  <c r="D412" i="1" s="1"/>
  <c r="D303" i="1"/>
  <c r="F373" i="4"/>
  <c r="D360" i="4"/>
  <c r="C368" i="1"/>
  <c r="F89" i="6"/>
  <c r="C1484" i="1"/>
  <c r="E315" i="9"/>
  <c r="B315" i="9" s="1"/>
  <c r="E535" i="4"/>
  <c r="D530" i="1"/>
  <c r="E69" i="5"/>
  <c r="D1075" i="1"/>
  <c r="F262" i="4"/>
  <c r="C258" i="1"/>
  <c r="B345" i="9"/>
  <c r="E344" i="9"/>
  <c r="I10" i="3" s="1"/>
  <c r="F164" i="4"/>
  <c r="D152" i="4"/>
  <c r="C160" i="1"/>
  <c r="I1580" i="1"/>
  <c r="I1567" i="1"/>
  <c r="H28" i="3"/>
  <c r="F35" i="6"/>
  <c r="C1430" i="1"/>
  <c r="E314" i="9"/>
  <c r="B314" i="9" s="1"/>
  <c r="F273" i="4"/>
  <c r="C269" i="1"/>
  <c r="F134" i="4"/>
  <c r="C130" i="1"/>
  <c r="E180" i="9"/>
  <c r="B180" i="9" s="1"/>
  <c r="E308" i="9"/>
  <c r="B308" i="9" s="1"/>
  <c r="H19" i="9"/>
  <c r="E19" i="9" s="1"/>
  <c r="B19" i="9" s="1"/>
  <c r="H30" i="3"/>
  <c r="F114" i="6"/>
  <c r="C1509" i="1"/>
  <c r="D141" i="6"/>
  <c r="F135" i="5"/>
  <c r="C1140" i="1"/>
  <c r="F629" i="4"/>
  <c r="C623" i="1"/>
  <c r="H1680" i="1"/>
  <c r="G1680" i="1"/>
  <c r="F647" i="4"/>
  <c r="C641" i="1"/>
  <c r="G337" i="9"/>
  <c r="E337" i="9" s="1"/>
  <c r="B337" i="9" s="1"/>
  <c r="F202" i="5"/>
  <c r="C1206" i="1"/>
  <c r="F522" i="4"/>
  <c r="C516" i="1"/>
  <c r="F202" i="4"/>
  <c r="C198" i="1"/>
  <c r="F12" i="5"/>
  <c r="D7" i="5"/>
  <c r="C1017" i="1"/>
  <c r="F571" i="4"/>
  <c r="C565" i="1"/>
  <c r="E430" i="4"/>
  <c r="D425" i="1"/>
  <c r="F43" i="4"/>
  <c r="C39" i="1"/>
  <c r="I1542" i="1"/>
  <c r="F648" i="4"/>
  <c r="C642" i="1"/>
  <c r="D45" i="8"/>
  <c r="C1627" i="1"/>
  <c r="I28" i="3"/>
  <c r="D1430" i="1"/>
  <c r="F597" i="4"/>
  <c r="C591" i="1"/>
  <c r="F321" i="4"/>
  <c r="C316" i="1"/>
  <c r="F273" i="5"/>
  <c r="D250" i="5"/>
  <c r="C1277" i="1"/>
  <c r="D430" i="4"/>
  <c r="F584" i="4"/>
  <c r="C578" i="1"/>
  <c r="F491" i="4"/>
  <c r="C485" i="1"/>
  <c r="F49" i="4"/>
  <c r="C45" i="1"/>
  <c r="C1620" i="1"/>
  <c r="I39" i="3"/>
  <c r="D535" i="4"/>
  <c r="F536" i="4"/>
  <c r="C530" i="1"/>
  <c r="F7" i="4"/>
  <c r="D6" i="4"/>
  <c r="C3" i="1"/>
  <c r="E141" i="6"/>
  <c r="F106" i="4"/>
  <c r="C102" i="1"/>
  <c r="I1569" i="1"/>
  <c r="E422" i="4"/>
  <c r="I1578" i="1"/>
  <c r="E299" i="4" l="1"/>
  <c r="E301" i="4" s="1"/>
  <c r="D297" i="1" s="1"/>
  <c r="I18" i="3"/>
  <c r="D2" i="1"/>
  <c r="I17" i="3"/>
  <c r="F250" i="5"/>
  <c r="H25" i="3"/>
  <c r="C1254" i="1"/>
  <c r="G591" i="1"/>
  <c r="H591" i="1"/>
  <c r="H1627" i="1"/>
  <c r="G1627" i="1"/>
  <c r="H39" i="1"/>
  <c r="G39" i="1"/>
  <c r="G565" i="1"/>
  <c r="H565" i="1"/>
  <c r="G641" i="1"/>
  <c r="H641" i="1"/>
  <c r="G623" i="1"/>
  <c r="H623" i="1"/>
  <c r="H31" i="3"/>
  <c r="F141" i="6"/>
  <c r="C1536" i="1"/>
  <c r="H9" i="3" s="1"/>
  <c r="H1075" i="1"/>
  <c r="G1075" i="1"/>
  <c r="D418" i="4"/>
  <c r="F360" i="4"/>
  <c r="C355" i="1"/>
  <c r="H1180" i="1"/>
  <c r="G1180" i="1"/>
  <c r="I31" i="3"/>
  <c r="D1536" i="1"/>
  <c r="G530" i="1"/>
  <c r="H530" i="1"/>
  <c r="H1620" i="1"/>
  <c r="G1620" i="1"/>
  <c r="C1621" i="1"/>
  <c r="H11" i="3" s="1"/>
  <c r="I40" i="3"/>
  <c r="G342" i="9"/>
  <c r="E342" i="9" s="1"/>
  <c r="H198" i="1"/>
  <c r="G198" i="1"/>
  <c r="G1206" i="1"/>
  <c r="H1206" i="1"/>
  <c r="H1509" i="1"/>
  <c r="G1509" i="1"/>
  <c r="H1484" i="1"/>
  <c r="G1484" i="1"/>
  <c r="G347" i="9"/>
  <c r="E347" i="9" s="1"/>
  <c r="G642" i="1"/>
  <c r="H642" i="1"/>
  <c r="H425" i="1"/>
  <c r="G425" i="1"/>
  <c r="G1017" i="1"/>
  <c r="H1017" i="1"/>
  <c r="H1140" i="1"/>
  <c r="G1140" i="1"/>
  <c r="D299" i="4"/>
  <c r="F152" i="4"/>
  <c r="H18" i="3"/>
  <c r="C148" i="1"/>
  <c r="H258" i="1"/>
  <c r="G258" i="1"/>
  <c r="G473" i="1"/>
  <c r="H473" i="1"/>
  <c r="H303" i="1"/>
  <c r="G303" i="1"/>
  <c r="H45" i="1"/>
  <c r="G45" i="1"/>
  <c r="H1430" i="1"/>
  <c r="G1430" i="1"/>
  <c r="E643" i="4"/>
  <c r="D417" i="1"/>
  <c r="H269" i="1"/>
  <c r="G269" i="1"/>
  <c r="H160" i="1"/>
  <c r="G160" i="1"/>
  <c r="I23" i="3"/>
  <c r="D1074" i="1"/>
  <c r="G1074" i="1" s="1"/>
  <c r="E6" i="5"/>
  <c r="H3" i="1"/>
  <c r="G3" i="1"/>
  <c r="G343" i="9"/>
  <c r="E343" i="9" s="1"/>
  <c r="B343" i="9" s="1"/>
  <c r="G485" i="1"/>
  <c r="H485" i="1"/>
  <c r="D639" i="4"/>
  <c r="F430" i="4"/>
  <c r="C424" i="1"/>
  <c r="H316" i="1"/>
  <c r="G316" i="1"/>
  <c r="H102" i="1"/>
  <c r="G102" i="1"/>
  <c r="D300" i="4"/>
  <c r="F6" i="4"/>
  <c r="H17" i="3"/>
  <c r="D422" i="4"/>
  <c r="C2" i="1"/>
  <c r="F535" i="4"/>
  <c r="D640" i="4"/>
  <c r="C529" i="1"/>
  <c r="K1480" i="9"/>
  <c r="G1277" i="1"/>
  <c r="H1277" i="1"/>
  <c r="E639" i="4"/>
  <c r="D633" i="1" s="1"/>
  <c r="D424" i="1"/>
  <c r="F7" i="5"/>
  <c r="H22" i="3"/>
  <c r="D6" i="5"/>
  <c r="C1012" i="1"/>
  <c r="G516" i="1"/>
  <c r="H516" i="1"/>
  <c r="H130" i="1"/>
  <c r="G130" i="1"/>
  <c r="E640" i="4"/>
  <c r="D634" i="1" s="1"/>
  <c r="D529" i="1"/>
  <c r="H368" i="1"/>
  <c r="G368" i="1"/>
  <c r="D175" i="5"/>
  <c r="H1524" i="1"/>
  <c r="G1524" i="1"/>
  <c r="D417" i="4"/>
  <c r="G578" i="1"/>
  <c r="H578" i="1"/>
  <c r="G460" i="1"/>
  <c r="H460" i="1"/>
  <c r="E300" i="4" l="1"/>
  <c r="D296" i="1" s="1"/>
  <c r="D295" i="1"/>
  <c r="E423" i="4"/>
  <c r="E644" i="4" s="1"/>
  <c r="N3" i="9"/>
  <c r="K3" i="9"/>
  <c r="D637" i="1"/>
  <c r="F417" i="4"/>
  <c r="C412" i="1"/>
  <c r="H1012" i="1"/>
  <c r="G1012" i="1"/>
  <c r="G306" i="9"/>
  <c r="E306" i="9" s="1"/>
  <c r="B306" i="9" s="1"/>
  <c r="G299" i="9"/>
  <c r="F6" i="5"/>
  <c r="C1011" i="1"/>
  <c r="G529" i="1"/>
  <c r="H529" i="1"/>
  <c r="F422" i="4"/>
  <c r="D643" i="4"/>
  <c r="C417" i="1"/>
  <c r="E346" i="9"/>
  <c r="I9" i="3" s="1"/>
  <c r="B347" i="9"/>
  <c r="F175" i="5"/>
  <c r="C1179" i="1"/>
  <c r="H1074" i="1"/>
  <c r="H148" i="1"/>
  <c r="G148" i="1"/>
  <c r="E425" i="4"/>
  <c r="D420" i="1" s="1"/>
  <c r="H20" i="9"/>
  <c r="F640" i="4"/>
  <c r="C634" i="1"/>
  <c r="G424" i="1"/>
  <c r="H424" i="1"/>
  <c r="H299" i="9"/>
  <c r="D1011" i="1"/>
  <c r="E341" i="9"/>
  <c r="I11" i="3" s="1"/>
  <c r="B342" i="9"/>
  <c r="H355" i="1"/>
  <c r="G355" i="1"/>
  <c r="G1254" i="1"/>
  <c r="H1254" i="1"/>
  <c r="H1536" i="1"/>
  <c r="G1536" i="1"/>
  <c r="H2" i="1"/>
  <c r="G2" i="1"/>
  <c r="C296" i="1"/>
  <c r="F639" i="4"/>
  <c r="C633" i="1"/>
  <c r="D301" i="4"/>
  <c r="D423" i="4"/>
  <c r="F299" i="4"/>
  <c r="C295" i="1"/>
  <c r="G1621" i="1"/>
  <c r="H1621" i="1"/>
  <c r="F418" i="4"/>
  <c r="C413" i="1"/>
  <c r="F300" i="4" l="1"/>
  <c r="E424" i="4"/>
  <c r="D419" i="1" s="1"/>
  <c r="D418" i="1"/>
  <c r="H295" i="1"/>
  <c r="G295" i="1"/>
  <c r="D425" i="4"/>
  <c r="F423" i="4"/>
  <c r="D644" i="4"/>
  <c r="C418" i="1"/>
  <c r="G20" i="9"/>
  <c r="E20" i="9" s="1"/>
  <c r="B20" i="9" s="1"/>
  <c r="H296" i="1"/>
  <c r="G296" i="1"/>
  <c r="H1179" i="1"/>
  <c r="G1179" i="1"/>
  <c r="H417" i="1"/>
  <c r="G417" i="1"/>
  <c r="E299" i="9"/>
  <c r="H412" i="1"/>
  <c r="G412" i="1"/>
  <c r="F301" i="4"/>
  <c r="C297" i="1"/>
  <c r="D645" i="4"/>
  <c r="F643" i="4"/>
  <c r="C637" i="1"/>
  <c r="H413" i="1"/>
  <c r="G413" i="1"/>
  <c r="G633" i="1"/>
  <c r="H633" i="1"/>
  <c r="G634" i="1"/>
  <c r="H634" i="1"/>
  <c r="E646" i="4"/>
  <c r="D638" i="1"/>
  <c r="H8" i="3"/>
  <c r="G1011" i="1"/>
  <c r="H1011" i="1"/>
  <c r="D424" i="4"/>
  <c r="E645" i="4"/>
  <c r="H418" i="1" l="1"/>
  <c r="G418" i="1"/>
  <c r="E650" i="4"/>
  <c r="D640" i="1"/>
  <c r="E649" i="4"/>
  <c r="D639" i="1"/>
  <c r="F645" i="4"/>
  <c r="C639" i="1"/>
  <c r="F424" i="4"/>
  <c r="C419" i="1"/>
  <c r="M3" i="9"/>
  <c r="H297" i="1"/>
  <c r="G297" i="1"/>
  <c r="B299" i="9"/>
  <c r="F425" i="4"/>
  <c r="C420" i="1"/>
  <c r="G637" i="1"/>
  <c r="H637" i="1"/>
  <c r="D646" i="4"/>
  <c r="F644" i="4"/>
  <c r="C638" i="1"/>
  <c r="D650" i="4" l="1"/>
  <c r="F646" i="4"/>
  <c r="C640" i="1"/>
  <c r="G297" i="9"/>
  <c r="E297" i="9" s="1"/>
  <c r="B297" i="9" s="1"/>
  <c r="G639" i="1"/>
  <c r="H639" i="1"/>
  <c r="I19" i="3"/>
  <c r="D643" i="1"/>
  <c r="G638" i="1"/>
  <c r="H638" i="1"/>
  <c r="H333" i="9"/>
  <c r="G333" i="9"/>
  <c r="E333" i="9" s="1"/>
  <c r="H420" i="1"/>
  <c r="G420" i="1"/>
  <c r="H419" i="1"/>
  <c r="G419" i="1"/>
  <c r="D649" i="4"/>
  <c r="I20" i="3"/>
  <c r="D644" i="1"/>
  <c r="B333" i="9" l="1"/>
  <c r="E298" i="9"/>
  <c r="I8" i="3" s="1"/>
  <c r="G640" i="1"/>
  <c r="H640" i="1"/>
  <c r="H19" i="3"/>
  <c r="F649" i="4"/>
  <c r="C643" i="1"/>
  <c r="H20" i="3"/>
  <c r="F650" i="4"/>
  <c r="C644" i="1"/>
  <c r="G643" i="1" l="1"/>
  <c r="H643" i="1"/>
  <c r="H7" i="3"/>
  <c r="G644" i="1"/>
  <c r="H644" i="1"/>
  <c r="J3" i="9" l="1"/>
  <c r="H295" i="9" l="1"/>
  <c r="L293" i="9"/>
  <c r="F293" i="9" s="1"/>
  <c r="G295" i="9"/>
  <c r="H18" i="9"/>
  <c r="G18" i="9"/>
  <c r="I13" i="9"/>
  <c r="K6" i="9"/>
  <c r="J11" i="9"/>
  <c r="I17" i="9"/>
  <c r="H22" i="9"/>
  <c r="I9" i="9"/>
  <c r="H16" i="9"/>
  <c r="I6" i="9"/>
  <c r="K12" i="9"/>
  <c r="G17" i="9"/>
  <c r="J6" i="9"/>
  <c r="I11" i="9"/>
  <c r="H17" i="9"/>
  <c r="K8" i="9"/>
  <c r="J13" i="9"/>
  <c r="G16" i="9"/>
  <c r="G15" i="9"/>
  <c r="K5" i="9"/>
  <c r="M16" i="9"/>
  <c r="G22" i="9"/>
  <c r="J7" i="9"/>
  <c r="I12" i="9"/>
  <c r="I5" i="9"/>
  <c r="K11" i="9"/>
  <c r="J17" i="9"/>
  <c r="I7" i="9"/>
  <c r="K13" i="9"/>
  <c r="K10" i="9"/>
  <c r="H21" i="9"/>
  <c r="L16" i="9"/>
  <c r="J10" i="9"/>
  <c r="I8" i="9"/>
  <c r="M15" i="9"/>
  <c r="K7" i="9"/>
  <c r="J12" i="9"/>
  <c r="J9" i="9"/>
  <c r="H15" i="9"/>
  <c r="K9" i="9"/>
  <c r="L15" i="9"/>
  <c r="G21" i="9"/>
  <c r="J8" i="9"/>
  <c r="J5" i="9"/>
  <c r="E22" i="9" l="1"/>
  <c r="B22" i="9" s="1"/>
  <c r="F16" i="9"/>
  <c r="E21" i="9"/>
  <c r="B21" i="9" s="1"/>
  <c r="E8" i="9"/>
  <c r="B8" i="9" s="1"/>
  <c r="E16" i="9"/>
  <c r="E6" i="9"/>
  <c r="B6" i="9" s="1"/>
  <c r="E18" i="9"/>
  <c r="B18" i="9" s="1"/>
  <c r="F15" i="9"/>
  <c r="E10" i="9"/>
  <c r="B10" i="9" s="1"/>
  <c r="E5" i="9"/>
  <c r="E7" i="9"/>
  <c r="B7" i="9" s="1"/>
  <c r="E12" i="9"/>
  <c r="B12" i="9" s="1"/>
  <c r="E17" i="9"/>
  <c r="B17" i="9" s="1"/>
  <c r="E9" i="9"/>
  <c r="B9" i="9" s="1"/>
  <c r="E295" i="9"/>
  <c r="E15" i="9"/>
  <c r="E13" i="9"/>
  <c r="B13" i="9" s="1"/>
  <c r="B293" i="9"/>
  <c r="F23" i="9"/>
  <c r="E11" i="9"/>
  <c r="B11" i="9" s="1"/>
  <c r="B16" i="9" l="1"/>
  <c r="F14" i="9"/>
  <c r="F3" i="9" s="1"/>
  <c r="B295" i="9"/>
  <c r="E23" i="9"/>
  <c r="I7" i="3" s="1"/>
  <c r="B5" i="9"/>
  <c r="E4" i="9"/>
  <c r="B15" i="9"/>
  <c r="E14" i="9"/>
  <c r="I13" i="3" s="1"/>
  <c r="E3" i="9" l="1"/>
</calcChain>
</file>

<file path=xl/sharedStrings.xml><?xml version="1.0" encoding="utf-8"?>
<sst xmlns="http://schemas.openxmlformats.org/spreadsheetml/2006/main" count="4722" uniqueCount="3655">
  <si>
    <t>Obveznik:</t>
  </si>
  <si>
    <t>28135 - OPĆINA NOVO VIRJE</t>
  </si>
  <si>
    <t>Razina:</t>
  </si>
  <si>
    <t>22</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</si>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</sst>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223412.91000000003</v>
      </c>
      <c r="D2" s="7">
        <f>'PR-RAS'!E6</f>
        <v>210617.54999999996</v>
      </c>
      <c r="E2" s="7">
        <v>0</v>
      </c>
      <c r="F2" s="7">
        <v>0</v>
      </c>
      <c r="G2" s="8">
        <f t="shared" ref="G2:G274" si="0">(B2/1000)*(C2*1+D2*2)</f>
        <v>644.64801</v>
      </c>
      <c r="H2" s="8">
        <f t="shared" ref="H2:H274" si="1">ABS(C2-ROUND(C2,0))+ABS(D2-ROUND(D2,0))</f>
        <v>0.54000000000814907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67839.240000000005</v>
      </c>
      <c r="D3" s="2">
        <f>'PR-RAS'!E7</f>
        <v>77970.599999999991</v>
      </c>
      <c r="E3" s="2">
        <v>0</v>
      </c>
      <c r="F3" s="2">
        <v>0</v>
      </c>
      <c r="G3" s="3">
        <f t="shared" si="0"/>
        <v>447.56088</v>
      </c>
      <c r="H3" s="3">
        <f t="shared" si="1"/>
        <v>0.64000000001396984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61539.41</v>
      </c>
      <c r="D4" s="2">
        <f>'PR-RAS'!E8</f>
        <v>72090.289999999994</v>
      </c>
      <c r="E4" s="2">
        <v>0</v>
      </c>
      <c r="F4" s="2">
        <v>0</v>
      </c>
      <c r="G4" s="3">
        <f t="shared" si="0"/>
        <v>617.15996999999993</v>
      </c>
      <c r="H4" s="3">
        <f t="shared" si="1"/>
        <v>0.69999999999708962</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46309.79</v>
      </c>
      <c r="D5" s="2">
        <f>'PR-RAS'!E9</f>
        <v>57486.41</v>
      </c>
      <c r="E5" s="2">
        <v>0</v>
      </c>
      <c r="F5" s="2">
        <v>0</v>
      </c>
      <c r="G5" s="3">
        <f t="shared" si="0"/>
        <v>645.13044000000002</v>
      </c>
      <c r="H5" s="3">
        <f t="shared" si="1"/>
        <v>0.62000000000261934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5301.32</v>
      </c>
      <c r="D6" s="2">
        <f>'PR-RAS'!E10</f>
        <v>3120.93</v>
      </c>
      <c r="E6" s="2">
        <v>0</v>
      </c>
      <c r="F6" s="2">
        <v>0</v>
      </c>
      <c r="G6" s="3">
        <f t="shared" si="0"/>
        <v>57.715900000000005</v>
      </c>
      <c r="H6" s="3">
        <f t="shared" si="1"/>
        <v>0.38999999999987267</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4361.54</v>
      </c>
      <c r="D7" s="2">
        <f>'PR-RAS'!E11</f>
        <v>3341.21</v>
      </c>
      <c r="E7" s="2">
        <v>0</v>
      </c>
      <c r="F7" s="2">
        <v>0</v>
      </c>
      <c r="G7" s="3">
        <f t="shared" si="0"/>
        <v>66.263759999999991</v>
      </c>
      <c r="H7" s="3">
        <f t="shared" si="1"/>
        <v>0.67000000000007276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1956.71</v>
      </c>
      <c r="D8" s="2">
        <f>'PR-RAS'!E12</f>
        <v>2673.11</v>
      </c>
      <c r="E8" s="2">
        <v>0</v>
      </c>
      <c r="F8" s="2">
        <v>0</v>
      </c>
      <c r="G8" s="3">
        <f t="shared" si="0"/>
        <v>51.120510000000003</v>
      </c>
      <c r="H8" s="3">
        <f t="shared" si="1"/>
        <v>0.40000000000009095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3610.05</v>
      </c>
      <c r="D9" s="2">
        <f>'PR-RAS'!E13</f>
        <v>6246.37</v>
      </c>
      <c r="E9" s="2">
        <v>0</v>
      </c>
      <c r="F9" s="2">
        <v>0</v>
      </c>
      <c r="G9" s="3">
        <f t="shared" si="0"/>
        <v>128.82232000000002</v>
      </c>
      <c r="H9" s="3">
        <f t="shared" si="1"/>
        <v>0.42000000000007276</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777.74</v>
      </c>
      <c r="E11" s="2">
        <v>0</v>
      </c>
      <c r="F11" s="2">
        <v>0</v>
      </c>
      <c r="G11" s="3">
        <f t="shared" si="0"/>
        <v>15.5548</v>
      </c>
      <c r="H11" s="3">
        <f t="shared" si="1"/>
        <v>0.25999999999999091</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6174.61</v>
      </c>
      <c r="D19" s="2">
        <f>'PR-RAS'!E23</f>
        <v>5880.31</v>
      </c>
      <c r="E19" s="2">
        <v>0</v>
      </c>
      <c r="F19" s="2">
        <v>0</v>
      </c>
      <c r="G19" s="3">
        <f t="shared" si="0"/>
        <v>322.83413999999999</v>
      </c>
      <c r="H19" s="3">
        <f t="shared" si="1"/>
        <v>0.7000000000007276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1902.72</v>
      </c>
      <c r="E20" s="2">
        <v>0</v>
      </c>
      <c r="F20" s="2">
        <v>0</v>
      </c>
      <c r="G20" s="3">
        <f t="shared" si="0"/>
        <v>72.303359999999998</v>
      </c>
      <c r="H20" s="3">
        <f t="shared" si="1"/>
        <v>0.27999999999997272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6174.61</v>
      </c>
      <c r="D23" s="2">
        <f>'PR-RAS'!E27</f>
        <v>3977.59</v>
      </c>
      <c r="E23" s="2">
        <v>0</v>
      </c>
      <c r="F23" s="2">
        <v>0</v>
      </c>
      <c r="G23" s="3">
        <f t="shared" si="0"/>
        <v>310.85538000000003</v>
      </c>
      <c r="H23" s="3">
        <f t="shared" si="1"/>
        <v>0.8000000000001819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125.22</v>
      </c>
      <c r="D25" s="2">
        <f>'PR-RAS'!E29</f>
        <v>0</v>
      </c>
      <c r="E25" s="2">
        <v>0</v>
      </c>
      <c r="F25" s="2">
        <v>0</v>
      </c>
      <c r="G25" s="3">
        <f t="shared" si="0"/>
        <v>3.00528</v>
      </c>
      <c r="H25" s="3">
        <f t="shared" si="1"/>
        <v>0.21999999999999886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125.22</v>
      </c>
      <c r="D27" s="2">
        <f>'PR-RAS'!E31</f>
        <v>0</v>
      </c>
      <c r="E27" s="2">
        <v>0</v>
      </c>
      <c r="F27" s="2">
        <v>0</v>
      </c>
      <c r="G27" s="3">
        <f t="shared" si="0"/>
        <v>3.2557199999999997</v>
      </c>
      <c r="H27" s="3">
        <f t="shared" si="1"/>
        <v>0.21999999999999886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99447.47</v>
      </c>
      <c r="D45" s="2">
        <f>'PR-RAS'!E49</f>
        <v>89748</v>
      </c>
      <c r="E45" s="2">
        <v>0</v>
      </c>
      <c r="F45" s="2">
        <v>0</v>
      </c>
      <c r="G45" s="3">
        <f t="shared" si="0"/>
        <v>12273.512679999998</v>
      </c>
      <c r="H45" s="3">
        <f t="shared" si="1"/>
        <v>0.47000000000116415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15747</v>
      </c>
      <c r="E54" s="2">
        <v>0</v>
      </c>
      <c r="F54" s="2">
        <v>0</v>
      </c>
      <c r="G54" s="3">
        <f t="shared" si="0"/>
        <v>1669.182</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15747</v>
      </c>
      <c r="E55" s="2">
        <v>0</v>
      </c>
      <c r="F55" s="2">
        <v>0</v>
      </c>
      <c r="G55" s="3">
        <f t="shared" si="0"/>
        <v>1700.6759999999999</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88110.81</v>
      </c>
      <c r="D60" s="2">
        <f>'PR-RAS'!E64</f>
        <v>74001</v>
      </c>
      <c r="E60" s="2">
        <v>0</v>
      </c>
      <c r="F60" s="2">
        <v>0</v>
      </c>
      <c r="G60" s="3">
        <f t="shared" si="0"/>
        <v>13930.655789999999</v>
      </c>
      <c r="H60" s="3">
        <f t="shared" si="1"/>
        <v>0.19000000000232831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88110.81</v>
      </c>
      <c r="D63" s="2">
        <f>'PR-RAS'!E67</f>
        <v>74001</v>
      </c>
      <c r="E63" s="2">
        <v>0</v>
      </c>
      <c r="F63" s="2">
        <v>0</v>
      </c>
      <c r="G63" s="3">
        <f>(B63/1000)*(C63*1+D63*2)</f>
        <v>14638.99422</v>
      </c>
      <c r="H63" s="3">
        <f>ABS(C63-ROUND(C63,0))+ABS(D63-ROUND(D63,0))</f>
        <v>0.19000000000232831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11336.66</v>
      </c>
      <c r="D70" s="2">
        <f>'PR-RAS'!E74</f>
        <v>0</v>
      </c>
      <c r="E70" s="2">
        <v>0</v>
      </c>
      <c r="F70" s="2">
        <v>0</v>
      </c>
      <c r="G70" s="3">
        <f t="shared" si="0"/>
        <v>782.22954000000004</v>
      </c>
      <c r="H70" s="3">
        <f t="shared" si="1"/>
        <v>0.34000000000014552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11336.66</v>
      </c>
      <c r="D71" s="2">
        <f>'PR-RAS'!E75</f>
        <v>0</v>
      </c>
      <c r="E71" s="2">
        <v>0</v>
      </c>
      <c r="F71" s="2">
        <v>0</v>
      </c>
      <c r="G71" s="3">
        <f t="shared" si="0"/>
        <v>793.56620000000009</v>
      </c>
      <c r="H71" s="3">
        <f t="shared" si="1"/>
        <v>0.34000000000014552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53485.130000000005</v>
      </c>
      <c r="D78" s="2">
        <f>'PR-RAS'!E82</f>
        <v>40603.360000000001</v>
      </c>
      <c r="E78" s="2">
        <v>0</v>
      </c>
      <c r="F78" s="2">
        <v>0</v>
      </c>
      <c r="G78" s="3">
        <f t="shared" si="0"/>
        <v>10371.27245</v>
      </c>
      <c r="H78" s="3">
        <f t="shared" si="1"/>
        <v>0.49000000000523869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1000</v>
      </c>
      <c r="E79" s="2">
        <v>0</v>
      </c>
      <c r="F79" s="2">
        <v>0</v>
      </c>
      <c r="G79" s="3">
        <f t="shared" si="0"/>
        <v>156</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1000</v>
      </c>
      <c r="E86" s="2">
        <v>0</v>
      </c>
      <c r="F86" s="2">
        <v>0</v>
      </c>
      <c r="G86" s="3">
        <f t="shared" si="0"/>
        <v>170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53485.130000000005</v>
      </c>
      <c r="D87" s="2">
        <f>'PR-RAS'!E91</f>
        <v>39603.360000000001</v>
      </c>
      <c r="E87" s="2">
        <v>0</v>
      </c>
      <c r="F87" s="2">
        <v>0</v>
      </c>
      <c r="G87" s="3">
        <f t="shared" si="0"/>
        <v>11411.499099999999</v>
      </c>
      <c r="H87" s="3">
        <f t="shared" si="1"/>
        <v>0.49000000000523869</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99.54</v>
      </c>
      <c r="E88" s="2">
        <v>0</v>
      </c>
      <c r="F88" s="2">
        <v>0</v>
      </c>
      <c r="G88" s="3">
        <f t="shared" si="0"/>
        <v>17.319959999999998</v>
      </c>
      <c r="H88" s="3">
        <f t="shared" si="1"/>
        <v>0.45999999999999375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567.48</v>
      </c>
      <c r="D89" s="2">
        <f>'PR-RAS'!E93</f>
        <v>713.34</v>
      </c>
      <c r="E89" s="2">
        <v>0</v>
      </c>
      <c r="F89" s="2">
        <v>0</v>
      </c>
      <c r="G89" s="3">
        <f t="shared" si="0"/>
        <v>175.48607999999999</v>
      </c>
      <c r="H89" s="3">
        <f t="shared" si="1"/>
        <v>0.82000000000005002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52917.65</v>
      </c>
      <c r="D90" s="2">
        <f>'PR-RAS'!E94</f>
        <v>38790.480000000003</v>
      </c>
      <c r="E90" s="2">
        <v>0</v>
      </c>
      <c r="F90" s="2">
        <v>0</v>
      </c>
      <c r="G90" s="3">
        <f t="shared" si="0"/>
        <v>11614.37629</v>
      </c>
      <c r="H90" s="3">
        <f t="shared" si="1"/>
        <v>0.83000000000174623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2132.5700000000002</v>
      </c>
      <c r="D102" s="2">
        <f>'PR-RAS'!E106</f>
        <v>2125.5899999999997</v>
      </c>
      <c r="E102" s="2">
        <v>0</v>
      </c>
      <c r="F102" s="2">
        <v>0</v>
      </c>
      <c r="G102" s="3">
        <f t="shared" si="0"/>
        <v>644.75875000000008</v>
      </c>
      <c r="H102" s="3">
        <f t="shared" si="1"/>
        <v>0.84000000000014552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2007.52</v>
      </c>
      <c r="D108" s="2">
        <f>'PR-RAS'!E112</f>
        <v>2022.86</v>
      </c>
      <c r="E108" s="2">
        <v>0</v>
      </c>
      <c r="F108" s="2">
        <v>0</v>
      </c>
      <c r="G108" s="3">
        <f t="shared" si="0"/>
        <v>647.69668000000001</v>
      </c>
      <c r="H108" s="3">
        <f t="shared" si="1"/>
        <v>0.62000000000011823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1954.43</v>
      </c>
      <c r="D111" s="2">
        <f>'PR-RAS'!E115</f>
        <v>1969.77</v>
      </c>
      <c r="E111" s="2">
        <v>0</v>
      </c>
      <c r="F111" s="2">
        <v>0</v>
      </c>
      <c r="G111" s="3">
        <f t="shared" si="0"/>
        <v>648.33670000000006</v>
      </c>
      <c r="H111" s="3">
        <f t="shared" si="1"/>
        <v>0.66000000000008185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53.09</v>
      </c>
      <c r="D113" s="2">
        <f>'PR-RAS'!E117</f>
        <v>53.09</v>
      </c>
      <c r="E113" s="2">
        <v>0</v>
      </c>
      <c r="F113" s="2">
        <v>0</v>
      </c>
      <c r="G113" s="3">
        <f t="shared" si="0"/>
        <v>17.838240000000003</v>
      </c>
      <c r="H113" s="3">
        <f t="shared" si="1"/>
        <v>0.18000000000000682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125.05</v>
      </c>
      <c r="D116" s="2">
        <f>'PR-RAS'!E120</f>
        <v>102.73</v>
      </c>
      <c r="E116" s="2">
        <v>0</v>
      </c>
      <c r="F116" s="2">
        <v>0</v>
      </c>
      <c r="G116" s="3">
        <f t="shared" si="0"/>
        <v>38.008650000000003</v>
      </c>
      <c r="H116" s="3">
        <f t="shared" si="1"/>
        <v>0.31999999999999318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125.05</v>
      </c>
      <c r="D118" s="2">
        <f>'PR-RAS'!E122</f>
        <v>102.73</v>
      </c>
      <c r="E118" s="2">
        <v>0</v>
      </c>
      <c r="F118" s="2">
        <v>0</v>
      </c>
      <c r="G118" s="3">
        <f t="shared" si="0"/>
        <v>38.669670000000004</v>
      </c>
      <c r="H118" s="3">
        <f t="shared" si="1"/>
        <v>0.31999999999999318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508.5</v>
      </c>
      <c r="D121" s="2">
        <f>'PR-RAS'!E125</f>
        <v>170</v>
      </c>
      <c r="E121" s="2">
        <v>0</v>
      </c>
      <c r="F121" s="2">
        <v>0</v>
      </c>
      <c r="G121" s="3">
        <f t="shared" si="0"/>
        <v>101.82</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508.5</v>
      </c>
      <c r="D122" s="2">
        <f>'PR-RAS'!E126</f>
        <v>170</v>
      </c>
      <c r="E122" s="2">
        <v>0</v>
      </c>
      <c r="F122" s="2">
        <v>0</v>
      </c>
      <c r="G122" s="3">
        <f t="shared" si="0"/>
        <v>102.66849999999999</v>
      </c>
      <c r="H122" s="3">
        <f t="shared" si="1"/>
        <v>0.5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508.5</v>
      </c>
      <c r="D124" s="2">
        <f>'PR-RAS'!E128</f>
        <v>170</v>
      </c>
      <c r="E124" s="2">
        <v>0</v>
      </c>
      <c r="F124" s="2">
        <v>0</v>
      </c>
      <c r="G124" s="3">
        <f t="shared" si="0"/>
        <v>104.3655</v>
      </c>
      <c r="H124" s="3">
        <f t="shared" si="1"/>
        <v>0.5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160198.56</v>
      </c>
      <c r="D148" s="2">
        <f>'PR-RAS'!E152</f>
        <v>179769.94</v>
      </c>
      <c r="E148" s="2">
        <v>0</v>
      </c>
      <c r="F148" s="2">
        <v>0</v>
      </c>
      <c r="G148" s="3">
        <f t="shared" si="0"/>
        <v>76401.55068</v>
      </c>
      <c r="H148" s="3">
        <f t="shared" si="1"/>
        <v>0.5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41196.15</v>
      </c>
      <c r="D149" s="2">
        <f>'PR-RAS'!E153</f>
        <v>45790.89</v>
      </c>
      <c r="E149" s="2">
        <v>0</v>
      </c>
      <c r="F149" s="2">
        <v>0</v>
      </c>
      <c r="G149" s="3">
        <f t="shared" si="0"/>
        <v>19651.133639999996</v>
      </c>
      <c r="H149" s="3">
        <f t="shared" si="1"/>
        <v>0.26000000000203727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35361.5</v>
      </c>
      <c r="D150" s="2">
        <f>'PR-RAS'!E154</f>
        <v>39305.49</v>
      </c>
      <c r="E150" s="2">
        <v>0</v>
      </c>
      <c r="F150" s="2">
        <v>0</v>
      </c>
      <c r="G150" s="3">
        <f t="shared" si="0"/>
        <v>16981.899519999999</v>
      </c>
      <c r="H150" s="3">
        <f t="shared" si="1"/>
        <v>0.98999999999796273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35361.5</v>
      </c>
      <c r="D151" s="2">
        <f>'PR-RAS'!E155</f>
        <v>39305.49</v>
      </c>
      <c r="E151" s="2">
        <v>0</v>
      </c>
      <c r="F151" s="2">
        <v>0</v>
      </c>
      <c r="G151" s="3">
        <f t="shared" si="0"/>
        <v>17095.871999999999</v>
      </c>
      <c r="H151" s="3">
        <f t="shared" si="1"/>
        <v>0.98999999999796273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5834.65</v>
      </c>
      <c r="D156" s="2">
        <f>'PR-RAS'!E160</f>
        <v>6485.4</v>
      </c>
      <c r="E156" s="2">
        <v>0</v>
      </c>
      <c r="F156" s="2">
        <v>0</v>
      </c>
      <c r="G156" s="3">
        <f t="shared" si="0"/>
        <v>2914.8447499999997</v>
      </c>
      <c r="H156" s="3">
        <f t="shared" si="1"/>
        <v>0.75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5834.65</v>
      </c>
      <c r="D158" s="2">
        <f>'PR-RAS'!E162</f>
        <v>6485.4</v>
      </c>
      <c r="E158" s="2">
        <v>0</v>
      </c>
      <c r="F158" s="2">
        <v>0</v>
      </c>
      <c r="G158" s="3">
        <f t="shared" si="0"/>
        <v>2952.4556499999994</v>
      </c>
      <c r="H158" s="3">
        <f t="shared" si="1"/>
        <v>0.75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27851.06</v>
      </c>
      <c r="D160" s="2">
        <f>'PR-RAS'!E164</f>
        <v>41355.119999999995</v>
      </c>
      <c r="E160" s="2">
        <v>0</v>
      </c>
      <c r="F160" s="2">
        <v>0</v>
      </c>
      <c r="G160" s="3">
        <f t="shared" si="0"/>
        <v>17579.2467</v>
      </c>
      <c r="H160" s="3">
        <f t="shared" si="1"/>
        <v>0.17999999999665306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1441.47</v>
      </c>
      <c r="D161" s="2">
        <f>'PR-RAS'!E165</f>
        <v>1279.0300000000002</v>
      </c>
      <c r="E161" s="2">
        <v>0</v>
      </c>
      <c r="F161" s="2">
        <v>0</v>
      </c>
      <c r="G161" s="3">
        <f t="shared" si="0"/>
        <v>639.92480000000012</v>
      </c>
      <c r="H161" s="3">
        <f t="shared" si="1"/>
        <v>0.50000000000022737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37.799999999999997</v>
      </c>
      <c r="D162" s="2">
        <f>'PR-RAS'!E166</f>
        <v>59.4</v>
      </c>
      <c r="E162" s="2">
        <v>0</v>
      </c>
      <c r="F162" s="2">
        <v>0</v>
      </c>
      <c r="G162" s="3">
        <f t="shared" si="0"/>
        <v>25.212599999999998</v>
      </c>
      <c r="H162" s="3">
        <f t="shared" si="1"/>
        <v>0.60000000000000142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1094.68</v>
      </c>
      <c r="D163" s="2">
        <f>'PR-RAS'!E167</f>
        <v>1064.92</v>
      </c>
      <c r="E163" s="2">
        <v>0</v>
      </c>
      <c r="F163" s="2">
        <v>0</v>
      </c>
      <c r="G163" s="3">
        <f t="shared" si="0"/>
        <v>522.37224000000003</v>
      </c>
      <c r="H163" s="3">
        <f t="shared" si="1"/>
        <v>0.39999999999986358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110</v>
      </c>
      <c r="D164" s="2">
        <f>'PR-RAS'!E168</f>
        <v>0</v>
      </c>
      <c r="E164" s="2">
        <v>0</v>
      </c>
      <c r="F164" s="2">
        <v>0</v>
      </c>
      <c r="G164" s="3">
        <f t="shared" si="0"/>
        <v>17.93</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198.99</v>
      </c>
      <c r="D165" s="2">
        <f>'PR-RAS'!E169</f>
        <v>154.71</v>
      </c>
      <c r="E165" s="2">
        <v>0</v>
      </c>
      <c r="F165" s="2">
        <v>0</v>
      </c>
      <c r="G165" s="3">
        <f t="shared" si="0"/>
        <v>83.37924000000001</v>
      </c>
      <c r="H165" s="3">
        <f t="shared" si="1"/>
        <v>0.29999999999998295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5212.43</v>
      </c>
      <c r="D166" s="2">
        <f>'PR-RAS'!E170</f>
        <v>7319.38</v>
      </c>
      <c r="E166" s="2">
        <v>0</v>
      </c>
      <c r="F166" s="2">
        <v>0</v>
      </c>
      <c r="G166" s="3">
        <f t="shared" si="0"/>
        <v>3275.4463500000006</v>
      </c>
      <c r="H166" s="3">
        <f t="shared" si="1"/>
        <v>0.81000000000040018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1451.93</v>
      </c>
      <c r="D167" s="2">
        <f>'PR-RAS'!E171</f>
        <v>1681.13</v>
      </c>
      <c r="E167" s="2">
        <v>0</v>
      </c>
      <c r="F167" s="2">
        <v>0</v>
      </c>
      <c r="G167" s="3">
        <f t="shared" si="0"/>
        <v>799.15554000000009</v>
      </c>
      <c r="H167" s="3">
        <f t="shared" si="1"/>
        <v>0.20000000000004547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3760.5</v>
      </c>
      <c r="D169" s="2">
        <f>'PR-RAS'!E173</f>
        <v>5638.25</v>
      </c>
      <c r="E169" s="2">
        <v>0</v>
      </c>
      <c r="F169" s="2">
        <v>0</v>
      </c>
      <c r="G169" s="3">
        <f t="shared" si="0"/>
        <v>2526.2160000000003</v>
      </c>
      <c r="H169" s="3">
        <f t="shared" si="1"/>
        <v>0.75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20693.759999999998</v>
      </c>
      <c r="D174" s="2">
        <f>'PR-RAS'!E178</f>
        <v>22855.329999999998</v>
      </c>
      <c r="E174" s="2">
        <v>0</v>
      </c>
      <c r="F174" s="2">
        <v>0</v>
      </c>
      <c r="G174" s="3">
        <f t="shared" si="0"/>
        <v>11487.96466</v>
      </c>
      <c r="H174" s="3">
        <f t="shared" si="1"/>
        <v>0.56999999999970896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535.49</v>
      </c>
      <c r="D175" s="2">
        <f>'PR-RAS'!E179</f>
        <v>420.18</v>
      </c>
      <c r="E175" s="2">
        <v>0</v>
      </c>
      <c r="F175" s="2">
        <v>0</v>
      </c>
      <c r="G175" s="3">
        <f t="shared" si="0"/>
        <v>239.39789999999996</v>
      </c>
      <c r="H175" s="3">
        <f t="shared" si="1"/>
        <v>0.67000000000001592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1277.5</v>
      </c>
      <c r="D176" s="2">
        <f>'PR-RAS'!E180</f>
        <v>3521.2</v>
      </c>
      <c r="E176" s="2">
        <v>0</v>
      </c>
      <c r="F176" s="2">
        <v>0</v>
      </c>
      <c r="G176" s="3">
        <f t="shared" si="0"/>
        <v>1455.9824999999998</v>
      </c>
      <c r="H176" s="3">
        <f t="shared" si="1"/>
        <v>0.6999999999998181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311.25</v>
      </c>
      <c r="D177" s="2">
        <f>'PR-RAS'!E181</f>
        <v>2000</v>
      </c>
      <c r="E177" s="2">
        <v>0</v>
      </c>
      <c r="F177" s="2">
        <v>0</v>
      </c>
      <c r="G177" s="3">
        <f t="shared" si="0"/>
        <v>758.78</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5473.11</v>
      </c>
      <c r="D178" s="2">
        <f>'PR-RAS'!E182</f>
        <v>6066.54</v>
      </c>
      <c r="E178" s="2">
        <v>0</v>
      </c>
      <c r="F178" s="2">
        <v>0</v>
      </c>
      <c r="G178" s="3">
        <f t="shared" si="0"/>
        <v>3116.2956299999996</v>
      </c>
      <c r="H178" s="3">
        <f t="shared" si="1"/>
        <v>0.56999999999970896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103.66</v>
      </c>
      <c r="D179" s="2">
        <f>'PR-RAS'!E183</f>
        <v>0</v>
      </c>
      <c r="E179" s="2">
        <v>0</v>
      </c>
      <c r="F179" s="2">
        <v>0</v>
      </c>
      <c r="G179" s="3">
        <f t="shared" si="0"/>
        <v>18.45148</v>
      </c>
      <c r="H179" s="3">
        <f t="shared" si="1"/>
        <v>0.34000000000000341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2567.81</v>
      </c>
      <c r="D180" s="2">
        <f>'PR-RAS'!E184</f>
        <v>1413.65</v>
      </c>
      <c r="E180" s="2">
        <v>0</v>
      </c>
      <c r="F180" s="2">
        <v>0</v>
      </c>
      <c r="G180" s="3">
        <f t="shared" si="0"/>
        <v>965.72469000000001</v>
      </c>
      <c r="H180" s="3">
        <f t="shared" si="1"/>
        <v>0.53999999999996362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8786.16</v>
      </c>
      <c r="D181" s="2">
        <f>'PR-RAS'!E185</f>
        <v>7917.21</v>
      </c>
      <c r="E181" s="2">
        <v>0</v>
      </c>
      <c r="F181" s="2">
        <v>0</v>
      </c>
      <c r="G181" s="3">
        <f t="shared" si="0"/>
        <v>4431.7044000000005</v>
      </c>
      <c r="H181" s="3">
        <f t="shared" si="1"/>
        <v>0.36999999999989086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1047.8</v>
      </c>
      <c r="D182" s="2">
        <f>'PR-RAS'!E186</f>
        <v>887.8</v>
      </c>
      <c r="E182" s="2">
        <v>0</v>
      </c>
      <c r="F182" s="2">
        <v>0</v>
      </c>
      <c r="G182" s="3">
        <f t="shared" si="0"/>
        <v>511.03539999999992</v>
      </c>
      <c r="H182" s="3">
        <f t="shared" si="1"/>
        <v>0.40000000000009095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590.98</v>
      </c>
      <c r="D183" s="2">
        <f>'PR-RAS'!E187</f>
        <v>628.75</v>
      </c>
      <c r="E183" s="2">
        <v>0</v>
      </c>
      <c r="F183" s="2">
        <v>0</v>
      </c>
      <c r="G183" s="3">
        <f t="shared" si="0"/>
        <v>336.42336</v>
      </c>
      <c r="H183" s="3">
        <f t="shared" si="1"/>
        <v>0.26999999999998181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503.40000000000003</v>
      </c>
      <c r="D190" s="2">
        <f>'PR-RAS'!E194</f>
        <v>9901.3799999999992</v>
      </c>
      <c r="E190" s="2">
        <v>0</v>
      </c>
      <c r="F190" s="2">
        <v>0</v>
      </c>
      <c r="G190" s="3">
        <f t="shared" si="0"/>
        <v>3837.8642399999999</v>
      </c>
      <c r="H190" s="3">
        <f t="shared" si="1"/>
        <v>0.77999999999923375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208.96</v>
      </c>
      <c r="D191" s="2">
        <f>'PR-RAS'!E195</f>
        <v>208.95</v>
      </c>
      <c r="E191" s="2">
        <v>0</v>
      </c>
      <c r="F191" s="2">
        <v>0</v>
      </c>
      <c r="G191" s="3">
        <f t="shared" si="0"/>
        <v>119.10340000000001</v>
      </c>
      <c r="H191" s="3">
        <f t="shared" si="1"/>
        <v>9.0000000000003411E-2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61.77</v>
      </c>
      <c r="D192" s="2">
        <f>'PR-RAS'!E196</f>
        <v>0</v>
      </c>
      <c r="E192" s="2">
        <v>0</v>
      </c>
      <c r="F192" s="2">
        <v>0</v>
      </c>
      <c r="G192" s="3">
        <f t="shared" si="0"/>
        <v>11.798070000000001</v>
      </c>
      <c r="H192" s="3">
        <f t="shared" si="1"/>
        <v>0.22999999999999687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77.44</v>
      </c>
      <c r="D193" s="2">
        <f>'PR-RAS'!E197</f>
        <v>90.51</v>
      </c>
      <c r="E193" s="2">
        <v>0</v>
      </c>
      <c r="F193" s="2">
        <v>0</v>
      </c>
      <c r="G193" s="3">
        <f t="shared" si="0"/>
        <v>49.624320000000012</v>
      </c>
      <c r="H193" s="3">
        <f t="shared" si="1"/>
        <v>0.92999999999999261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92.16</v>
      </c>
      <c r="D194" s="2">
        <f>'PR-RAS'!E198</f>
        <v>9600</v>
      </c>
      <c r="E194" s="2">
        <v>0</v>
      </c>
      <c r="F194" s="2">
        <v>0</v>
      </c>
      <c r="G194" s="3">
        <f t="shared" si="0"/>
        <v>3723.38688</v>
      </c>
      <c r="H194" s="3">
        <f t="shared" si="1"/>
        <v>0.15999999999999659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13.27</v>
      </c>
      <c r="D195" s="2">
        <f>'PR-RAS'!E199</f>
        <v>1.92</v>
      </c>
      <c r="E195" s="2">
        <v>0</v>
      </c>
      <c r="F195" s="2">
        <v>0</v>
      </c>
      <c r="G195" s="3">
        <f t="shared" si="0"/>
        <v>3.31934</v>
      </c>
      <c r="H195" s="3">
        <f t="shared" si="1"/>
        <v>0.34999999999999964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49.8</v>
      </c>
      <c r="D197" s="2">
        <f>'PR-RAS'!E201</f>
        <v>0</v>
      </c>
      <c r="E197" s="2">
        <v>0</v>
      </c>
      <c r="F197" s="2">
        <v>0</v>
      </c>
      <c r="G197" s="3">
        <f t="shared" si="0"/>
        <v>9.7607999999999997</v>
      </c>
      <c r="H197" s="3">
        <f t="shared" si="1"/>
        <v>0.20000000000000284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2764.3900000000003</v>
      </c>
      <c r="D198" s="2">
        <f>'PR-RAS'!E202</f>
        <v>526.89</v>
      </c>
      <c r="E198" s="2">
        <v>0</v>
      </c>
      <c r="F198" s="2">
        <v>0</v>
      </c>
      <c r="G198" s="3">
        <f t="shared" si="0"/>
        <v>752.1794900000001</v>
      </c>
      <c r="H198" s="3">
        <f t="shared" si="1"/>
        <v>0.50000000000034106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2764.3900000000003</v>
      </c>
      <c r="D212" s="2">
        <f>'PR-RAS'!E216</f>
        <v>526.89</v>
      </c>
      <c r="E212" s="2">
        <v>0</v>
      </c>
      <c r="F212" s="2">
        <v>0</v>
      </c>
      <c r="G212" s="3">
        <f t="shared" si="0"/>
        <v>805.63387</v>
      </c>
      <c r="H212" s="3">
        <f t="shared" si="1"/>
        <v>0.50000000000034106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327.56</v>
      </c>
      <c r="D213" s="2">
        <f>'PR-RAS'!E217</f>
        <v>526.89</v>
      </c>
      <c r="E213" s="2">
        <v>0</v>
      </c>
      <c r="F213" s="2">
        <v>0</v>
      </c>
      <c r="G213" s="3">
        <f t="shared" si="0"/>
        <v>292.84407999999996</v>
      </c>
      <c r="H213" s="3">
        <f t="shared" si="1"/>
        <v>0.55000000000001137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2429.0500000000002</v>
      </c>
      <c r="D215" s="2">
        <f>'PR-RAS'!E219</f>
        <v>0</v>
      </c>
      <c r="E215" s="2">
        <v>0</v>
      </c>
      <c r="F215" s="2">
        <v>0</v>
      </c>
      <c r="G215" s="3">
        <f t="shared" si="0"/>
        <v>519.81670000000008</v>
      </c>
      <c r="H215" s="3">
        <f t="shared" si="1"/>
        <v>5.0000000000181899E-2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7.78</v>
      </c>
      <c r="D216" s="2">
        <f>'PR-RAS'!E220</f>
        <v>0</v>
      </c>
      <c r="E216" s="2">
        <v>0</v>
      </c>
      <c r="F216" s="2">
        <v>0</v>
      </c>
      <c r="G216" s="3">
        <f t="shared" si="0"/>
        <v>1.6727000000000001</v>
      </c>
      <c r="H216" s="3">
        <f t="shared" si="1"/>
        <v>0.21999999999999975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37570.199999999997</v>
      </c>
      <c r="D226" s="2">
        <f>'PR-RAS'!E230</f>
        <v>41009.840000000004</v>
      </c>
      <c r="E226" s="2">
        <v>0</v>
      </c>
      <c r="F226" s="2">
        <v>0</v>
      </c>
      <c r="G226" s="3">
        <f t="shared" si="0"/>
        <v>26907.723000000002</v>
      </c>
      <c r="H226" s="3">
        <f t="shared" si="1"/>
        <v>0.35999999999330612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1089.3399999999999</v>
      </c>
      <c r="D233" s="2">
        <f>'PR-RAS'!E237</f>
        <v>1001.18</v>
      </c>
      <c r="E233" s="2">
        <v>0</v>
      </c>
      <c r="F233" s="2">
        <v>0</v>
      </c>
      <c r="G233" s="3">
        <f t="shared" si="0"/>
        <v>717.27440000000001</v>
      </c>
      <c r="H233" s="3">
        <f t="shared" si="1"/>
        <v>0.51999999999986812</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1089.3399999999999</v>
      </c>
      <c r="D234" s="2">
        <f>'PR-RAS'!E238</f>
        <v>1001.18</v>
      </c>
      <c r="E234" s="2">
        <v>0</v>
      </c>
      <c r="F234" s="2">
        <v>0</v>
      </c>
      <c r="G234" s="3">
        <f t="shared" si="0"/>
        <v>720.36609999999996</v>
      </c>
      <c r="H234" s="3">
        <f t="shared" si="1"/>
        <v>0.51999999999986812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36480.86</v>
      </c>
      <c r="D246" s="2">
        <f>'PR-RAS'!E250</f>
        <v>40008.660000000003</v>
      </c>
      <c r="E246" s="2">
        <v>0</v>
      </c>
      <c r="F246" s="2">
        <v>0</v>
      </c>
      <c r="G246" s="3">
        <f t="shared" si="0"/>
        <v>28542.054100000001</v>
      </c>
      <c r="H246" s="3">
        <f t="shared" si="1"/>
        <v>0.47999999999592546</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36480.86</v>
      </c>
      <c r="D247" s="2">
        <f>'PR-RAS'!E251</f>
        <v>40008.660000000003</v>
      </c>
      <c r="E247" s="2">
        <v>0</v>
      </c>
      <c r="F247" s="2">
        <v>0</v>
      </c>
      <c r="G247" s="3">
        <f t="shared" si="0"/>
        <v>28658.55228</v>
      </c>
      <c r="H247" s="3">
        <f t="shared" si="1"/>
        <v>0.47999999999592546</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9141.5299999999988</v>
      </c>
      <c r="D258" s="2">
        <f>'PR-RAS'!E262</f>
        <v>11760</v>
      </c>
      <c r="E258" s="2">
        <v>0</v>
      </c>
      <c r="F258" s="2">
        <v>0</v>
      </c>
      <c r="G258" s="3">
        <f t="shared" si="0"/>
        <v>8394.0132099999992</v>
      </c>
      <c r="H258" s="3">
        <f t="shared" si="1"/>
        <v>0.47000000000116415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9141.5299999999988</v>
      </c>
      <c r="D265" s="2">
        <f>'PR-RAS'!E269</f>
        <v>11760</v>
      </c>
      <c r="E265" s="2">
        <v>0</v>
      </c>
      <c r="F265" s="2">
        <v>0</v>
      </c>
      <c r="G265" s="3">
        <f t="shared" si="0"/>
        <v>8622.6439200000004</v>
      </c>
      <c r="H265" s="3">
        <f t="shared" si="1"/>
        <v>0.47000000000116415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1795.42</v>
      </c>
      <c r="D266" s="2">
        <f>'PR-RAS'!E270</f>
        <v>6560</v>
      </c>
      <c r="E266" s="2">
        <v>0</v>
      </c>
      <c r="F266" s="2">
        <v>0</v>
      </c>
      <c r="G266" s="3">
        <f t="shared" si="0"/>
        <v>3952.5863000000004</v>
      </c>
      <c r="H266" s="3">
        <f t="shared" si="1"/>
        <v>0.42000000000007276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7346.11</v>
      </c>
      <c r="D267" s="2">
        <f>'PR-RAS'!E271</f>
        <v>5200</v>
      </c>
      <c r="E267" s="2">
        <v>0</v>
      </c>
      <c r="F267" s="2">
        <v>0</v>
      </c>
      <c r="G267" s="3">
        <f t="shared" si="0"/>
        <v>4720.4652600000009</v>
      </c>
      <c r="H267" s="3">
        <f t="shared" si="1"/>
        <v>0.10999999999967258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41675.230000000003</v>
      </c>
      <c r="D269" s="2">
        <f>'PR-RAS'!E273</f>
        <v>39327.199999999997</v>
      </c>
      <c r="E269" s="2">
        <v>0</v>
      </c>
      <c r="F269" s="2">
        <v>0</v>
      </c>
      <c r="G269" s="3">
        <f t="shared" si="0"/>
        <v>32248.340840000004</v>
      </c>
      <c r="H269" s="3">
        <f t="shared" si="1"/>
        <v>0.43000000000029104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41675.230000000003</v>
      </c>
      <c r="D270" s="2">
        <f>'PR-RAS'!E274</f>
        <v>39327.199999999997</v>
      </c>
      <c r="E270" s="2">
        <v>0</v>
      </c>
      <c r="F270" s="2">
        <v>0</v>
      </c>
      <c r="G270" s="3">
        <f t="shared" si="0"/>
        <v>32368.670470000005</v>
      </c>
      <c r="H270" s="3">
        <f t="shared" si="1"/>
        <v>0.43000000000029104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41675.230000000003</v>
      </c>
      <c r="D271" s="2">
        <f>'PR-RAS'!E275</f>
        <v>39327.199999999997</v>
      </c>
      <c r="E271" s="2">
        <v>0</v>
      </c>
      <c r="F271" s="2">
        <v>0</v>
      </c>
      <c r="G271" s="3">
        <f t="shared" si="0"/>
        <v>32489.000100000005</v>
      </c>
      <c r="H271" s="3">
        <f t="shared" si="1"/>
        <v>0.43000000000029104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160198.56</v>
      </c>
      <c r="D295" s="2">
        <f>'PR-RAS'!E299</f>
        <v>179769.94</v>
      </c>
      <c r="E295" s="2">
        <v>0</v>
      </c>
      <c r="F295" s="2">
        <v>0</v>
      </c>
      <c r="G295" s="3">
        <f t="shared" si="12"/>
        <v>152803.10136</v>
      </c>
      <c r="H295" s="3">
        <f t="shared" si="13"/>
        <v>0.5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63214.350000000035</v>
      </c>
      <c r="D296" s="2">
        <f>'PR-RAS'!E300</f>
        <v>30847.609999999957</v>
      </c>
      <c r="E296" s="2">
        <v>0</v>
      </c>
      <c r="F296" s="2">
        <v>0</v>
      </c>
      <c r="G296" s="3">
        <f t="shared" si="12"/>
        <v>36848.323149999982</v>
      </c>
      <c r="H296" s="3">
        <f t="shared" si="13"/>
        <v>0.74000000007799827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2597450.1800000002</v>
      </c>
      <c r="D298" s="2">
        <f>'PR-RAS'!E302</f>
        <v>2689770.68</v>
      </c>
      <c r="E298" s="2">
        <v>0</v>
      </c>
      <c r="F298" s="2">
        <v>0</v>
      </c>
      <c r="G298" s="3">
        <f t="shared" si="12"/>
        <v>2369166.4873800003</v>
      </c>
      <c r="H298" s="3">
        <f t="shared" si="13"/>
        <v>0.5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272841.25</v>
      </c>
      <c r="D300" s="2">
        <f>'PR-RAS'!E304</f>
        <v>249289.35</v>
      </c>
      <c r="E300" s="2">
        <v>0</v>
      </c>
      <c r="F300" s="2">
        <v>0</v>
      </c>
      <c r="G300" s="3">
        <f t="shared" si="12"/>
        <v>230654.56504999998</v>
      </c>
      <c r="H300" s="3">
        <f t="shared" si="13"/>
        <v>0.60000000000582077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279.31</v>
      </c>
      <c r="D355" s="2">
        <f>'PR-RAS'!E360</f>
        <v>63686.53</v>
      </c>
      <c r="E355" s="2">
        <v>0</v>
      </c>
      <c r="F355" s="2">
        <v>0</v>
      </c>
      <c r="G355" s="3">
        <f t="shared" si="12"/>
        <v>45188.938979999999</v>
      </c>
      <c r="H355" s="3">
        <f t="shared" si="13"/>
        <v>0.78000000000116643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279.31</v>
      </c>
      <c r="D368" s="2">
        <f>'PR-RAS'!E373</f>
        <v>1250</v>
      </c>
      <c r="E368" s="2">
        <v>0</v>
      </c>
      <c r="F368" s="2">
        <v>0</v>
      </c>
      <c r="G368" s="3">
        <f t="shared" si="12"/>
        <v>1020.00677</v>
      </c>
      <c r="H368" s="3">
        <f t="shared" si="13"/>
        <v>0.31000000000000227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279.31</v>
      </c>
      <c r="D369" s="2">
        <f>'PR-RAS'!E374</f>
        <v>1250</v>
      </c>
      <c r="E369" s="2">
        <v>0</v>
      </c>
      <c r="F369" s="2">
        <v>0</v>
      </c>
      <c r="G369" s="3">
        <f t="shared" si="12"/>
        <v>1022.78608</v>
      </c>
      <c r="H369" s="3">
        <f t="shared" si="13"/>
        <v>0.31000000000000227</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279.31</v>
      </c>
      <c r="D373" s="2">
        <f>'PR-RAS'!E378</f>
        <v>1250</v>
      </c>
      <c r="E373" s="2">
        <v>0</v>
      </c>
      <c r="F373" s="2">
        <v>0</v>
      </c>
      <c r="G373" s="3">
        <f t="shared" si="12"/>
        <v>1033.9033199999999</v>
      </c>
      <c r="H373" s="3">
        <f t="shared" si="13"/>
        <v>0.31000000000000227</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62436.53</v>
      </c>
      <c r="E407" s="2">
        <v>0</v>
      </c>
      <c r="F407" s="2">
        <v>0</v>
      </c>
      <c r="G407" s="3">
        <f t="shared" si="12"/>
        <v>50698.462360000005</v>
      </c>
      <c r="H407" s="3">
        <f t="shared" si="13"/>
        <v>0.47000000000116415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62436.53</v>
      </c>
      <c r="E408" s="2">
        <v>0</v>
      </c>
      <c r="F408" s="2">
        <v>0</v>
      </c>
      <c r="G408" s="3">
        <f t="shared" si="12"/>
        <v>50823.335419999996</v>
      </c>
      <c r="H408" s="3">
        <f t="shared" si="13"/>
        <v>0.47000000000116415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279.31</v>
      </c>
      <c r="D413" s="2">
        <f>'PR-RAS'!E418</f>
        <v>63686.53</v>
      </c>
      <c r="E413" s="2">
        <v>0</v>
      </c>
      <c r="F413" s="2">
        <v>0</v>
      </c>
      <c r="G413" s="3">
        <f t="shared" si="12"/>
        <v>52592.776439999994</v>
      </c>
      <c r="H413" s="3">
        <f t="shared" si="13"/>
        <v>0.78000000000116643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1697936.39</v>
      </c>
      <c r="D415" s="2">
        <f>'PR-RAS'!E420</f>
        <v>1992415.8</v>
      </c>
      <c r="E415" s="2">
        <v>0</v>
      </c>
      <c r="F415" s="2">
        <v>0</v>
      </c>
      <c r="G415" s="3">
        <f t="shared" si="12"/>
        <v>2352665.9478600002</v>
      </c>
      <c r="H415" s="3">
        <f t="shared" si="13"/>
        <v>0.58999999985098839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223412.91000000003</v>
      </c>
      <c r="D417" s="2">
        <f>'PR-RAS'!E422</f>
        <v>210617.54999999996</v>
      </c>
      <c r="E417" s="2">
        <v>0</v>
      </c>
      <c r="F417" s="2">
        <v>0</v>
      </c>
      <c r="G417" s="3">
        <f t="shared" si="12"/>
        <v>268173.57215999998</v>
      </c>
      <c r="H417" s="3">
        <f t="shared" si="13"/>
        <v>0.54000000000814907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160477.87</v>
      </c>
      <c r="D418" s="2">
        <f>'PR-RAS'!E423</f>
        <v>243456.47</v>
      </c>
      <c r="E418" s="2">
        <v>0</v>
      </c>
      <c r="F418" s="2">
        <v>0</v>
      </c>
      <c r="G418" s="3">
        <f t="shared" si="12"/>
        <v>269961.96776999999</v>
      </c>
      <c r="H418" s="3">
        <f t="shared" si="13"/>
        <v>0.60000000000582077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62935.040000000037</v>
      </c>
      <c r="D419" s="2">
        <f>'PR-RAS'!E424</f>
        <v>0</v>
      </c>
      <c r="E419" s="2">
        <v>0</v>
      </c>
      <c r="F419" s="2">
        <v>0</v>
      </c>
      <c r="G419" s="3">
        <f t="shared" si="12"/>
        <v>26306.846720000016</v>
      </c>
      <c r="H419" s="3">
        <f t="shared" si="13"/>
        <v>4.0000000037252903E-2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32838.920000000042</v>
      </c>
      <c r="E420" s="2">
        <v>0</v>
      </c>
      <c r="F420" s="2">
        <v>0</v>
      </c>
      <c r="G420" s="3">
        <f t="shared" si="12"/>
        <v>27519.014960000033</v>
      </c>
      <c r="H420" s="3">
        <f t="shared" si="13"/>
        <v>7.9999999958090484E-2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899513.79000000027</v>
      </c>
      <c r="D421" s="2">
        <f>'PR-RAS'!E426</f>
        <v>697354.88000000012</v>
      </c>
      <c r="E421" s="2">
        <v>0</v>
      </c>
      <c r="F421" s="2">
        <v>0</v>
      </c>
      <c r="G421" s="3">
        <f t="shared" si="12"/>
        <v>963573.89100000029</v>
      </c>
      <c r="H421" s="3">
        <f t="shared" si="13"/>
        <v>0.32999999960884452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272841.25</v>
      </c>
      <c r="D423" s="2">
        <f>'PR-RAS'!E428</f>
        <v>249289.35</v>
      </c>
      <c r="E423" s="2">
        <v>0</v>
      </c>
      <c r="F423" s="2">
        <v>0</v>
      </c>
      <c r="G423" s="3">
        <f t="shared" si="12"/>
        <v>325539.21889999998</v>
      </c>
      <c r="H423" s="3">
        <f t="shared" si="13"/>
        <v>0.60000000000582077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11889.48</v>
      </c>
      <c r="D635" s="2">
        <f>'PR-RAS'!E641</f>
        <v>11889.48</v>
      </c>
      <c r="E635" s="2">
        <v>0</v>
      </c>
      <c r="F635" s="2">
        <v>0</v>
      </c>
      <c r="G635" s="3">
        <f t="shared" si="14"/>
        <v>22613.790960000002</v>
      </c>
      <c r="H635" s="3">
        <f t="shared" si="15"/>
        <v>0.95999999999912689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223412.91000000003</v>
      </c>
      <c r="D637" s="2">
        <f>'PR-RAS'!E643</f>
        <v>210617.54999999996</v>
      </c>
      <c r="E637" s="2">
        <v>0</v>
      </c>
      <c r="F637" s="2">
        <v>0</v>
      </c>
      <c r="G637" s="3">
        <f t="shared" si="14"/>
        <v>409996.13436000003</v>
      </c>
      <c r="H637" s="3">
        <f t="shared" si="15"/>
        <v>0.54000000000814907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160477.87</v>
      </c>
      <c r="D638" s="2">
        <f>'PR-RAS'!E644</f>
        <v>243456.47</v>
      </c>
      <c r="E638" s="2">
        <v>0</v>
      </c>
      <c r="F638" s="2">
        <v>0</v>
      </c>
      <c r="G638" s="3">
        <f t="shared" si="14"/>
        <v>412387.94597000006</v>
      </c>
      <c r="H638" s="3">
        <f t="shared" si="15"/>
        <v>0.60000000000582077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62935.040000000037</v>
      </c>
      <c r="D639" s="2">
        <f>'PR-RAS'!E645</f>
        <v>0</v>
      </c>
      <c r="E639" s="2">
        <v>0</v>
      </c>
      <c r="F639" s="2">
        <v>0</v>
      </c>
      <c r="G639" s="3">
        <f t="shared" si="14"/>
        <v>40152.555520000024</v>
      </c>
      <c r="H639" s="3">
        <f t="shared" si="15"/>
        <v>4.0000000037252903E-2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32838.920000000042</v>
      </c>
      <c r="E640" s="2">
        <v>0</v>
      </c>
      <c r="F640" s="2">
        <v>0</v>
      </c>
      <c r="G640" s="3">
        <f t="shared" si="14"/>
        <v>41968.139760000056</v>
      </c>
      <c r="H640" s="3">
        <f t="shared" si="15"/>
        <v>7.9999999958090484E-2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911403.27000000025</v>
      </c>
      <c r="D641" s="2">
        <f>'PR-RAS'!E647</f>
        <v>709244.3600000001</v>
      </c>
      <c r="E641" s="2">
        <v>0</v>
      </c>
      <c r="F641" s="2">
        <v>0</v>
      </c>
      <c r="G641" s="3">
        <f t="shared" si="14"/>
        <v>1491130.8736000003</v>
      </c>
      <c r="H641" s="3">
        <f t="shared" si="15"/>
        <v>0.63000000035390258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974338.31000000029</v>
      </c>
      <c r="D643" s="2">
        <f>'PR-RAS'!E649</f>
        <v>676405.44000000006</v>
      </c>
      <c r="E643" s="2">
        <v>0</v>
      </c>
      <c r="F643" s="2">
        <v>0</v>
      </c>
      <c r="G643" s="3">
        <f t="shared" si="14"/>
        <v>1494029.7799800003</v>
      </c>
      <c r="H643" s="3">
        <f t="shared" si="15"/>
        <v>0.75000000034924597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1050999.31</v>
      </c>
      <c r="D646" s="2">
        <f>'PR-RAS'!E653</f>
        <v>751576.56</v>
      </c>
      <c r="E646" s="2">
        <v>0</v>
      </c>
      <c r="F646" s="2">
        <v>0</v>
      </c>
      <c r="G646" s="3">
        <f t="shared" si="14"/>
        <v>1647428.3173500001</v>
      </c>
      <c r="H646" s="3">
        <f t="shared" si="15"/>
        <v>0.75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226012.9</v>
      </c>
      <c r="D647" s="2">
        <f>'PR-RAS'!E654</f>
        <v>229907.84</v>
      </c>
      <c r="E647" s="2">
        <v>0</v>
      </c>
      <c r="F647" s="2">
        <v>0</v>
      </c>
      <c r="G647" s="3">
        <f t="shared" si="14"/>
        <v>443045.26267999999</v>
      </c>
      <c r="H647" s="3">
        <f t="shared" si="15"/>
        <v>0.26000000000931323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238858.11</v>
      </c>
      <c r="D648" s="2">
        <f>'PR-RAS'!E655</f>
        <v>150664.24</v>
      </c>
      <c r="E648" s="2">
        <v>0</v>
      </c>
      <c r="F648" s="2">
        <v>0</v>
      </c>
      <c r="G648" s="3">
        <f t="shared" si="14"/>
        <v>349500.72372999997</v>
      </c>
      <c r="H648" s="3">
        <f t="shared" si="15"/>
        <v>0.34999999997671694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1038154.1</v>
      </c>
      <c r="D649" s="2">
        <f>'PR-RAS'!E656</f>
        <v>830820.16</v>
      </c>
      <c r="E649" s="2">
        <v>0</v>
      </c>
      <c r="F649" s="2">
        <v>0</v>
      </c>
      <c r="G649" s="3">
        <f t="shared" si="14"/>
        <v>1749466.78416</v>
      </c>
      <c r="H649" s="3">
        <f t="shared" si="15"/>
        <v>0.26000000000931323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8</v>
      </c>
      <c r="E650" s="2">
        <v>0</v>
      </c>
      <c r="F650" s="2">
        <v>0</v>
      </c>
      <c r="G650" s="3">
        <f t="shared" si="14"/>
        <v>15.576000000000001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8</v>
      </c>
      <c r="D652" s="2">
        <f>'PR-RAS'!E659</f>
        <v>8</v>
      </c>
      <c r="E652" s="2">
        <v>0</v>
      </c>
      <c r="F652" s="2">
        <v>0</v>
      </c>
      <c r="G652" s="3">
        <f t="shared" si="14"/>
        <v>15.624000000000001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820.5</v>
      </c>
      <c r="D654" s="2">
        <f>'PR-RAS'!E661</f>
        <v>961.18</v>
      </c>
      <c r="E654" s="2">
        <v>0</v>
      </c>
      <c r="F654" s="2">
        <v>0</v>
      </c>
      <c r="G654" s="3">
        <f t="shared" si="14"/>
        <v>1791.0875799999999</v>
      </c>
      <c r="H654" s="3">
        <f t="shared" si="15"/>
        <v>0.67999999999994998</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1902.72</v>
      </c>
      <c r="E656" s="2">
        <v>0</v>
      </c>
      <c r="F656" s="2">
        <v>0</v>
      </c>
      <c r="G656" s="3">
        <f t="shared" ref="G656:G657" si="16">(B656/1000)*(C656*1+D656*2)</f>
        <v>2492.5632000000001</v>
      </c>
      <c r="H656" s="3">
        <f t="shared" ref="H656:H657" si="17">ABS(C656-ROUND(C656,0))+ABS(D656-ROUND(D656,0))</f>
        <v>0.27999999999997272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6174.61</v>
      </c>
      <c r="D657" s="2">
        <f>'PR-RAS'!E664</f>
        <v>3977.59</v>
      </c>
      <c r="E657" s="2">
        <v>0</v>
      </c>
      <c r="F657" s="2">
        <v>0</v>
      </c>
      <c r="G657" s="3">
        <f t="shared" si="16"/>
        <v>9269.142240000001</v>
      </c>
      <c r="H657" s="3">
        <f t="shared" si="17"/>
        <v>0.8000000000001819</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15747</v>
      </c>
      <c r="E662" s="2">
        <v>0</v>
      </c>
      <c r="F662" s="2">
        <v>0</v>
      </c>
      <c r="G662" s="3">
        <f t="shared" si="14"/>
        <v>20817.534</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11336.66</v>
      </c>
      <c r="D696" s="2">
        <f>'PR-RAS'!E703</f>
        <v>0</v>
      </c>
      <c r="E696" s="2">
        <v>0</v>
      </c>
      <c r="F696" s="2">
        <v>0</v>
      </c>
      <c r="G696" s="3">
        <f t="shared" si="14"/>
        <v>7878.9786999999997</v>
      </c>
      <c r="H696" s="3">
        <f t="shared" si="15"/>
        <v>0.34000000000014552</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1094.68</v>
      </c>
      <c r="D727" s="2">
        <f>'PR-RAS'!E734</f>
        <v>1064.92</v>
      </c>
      <c r="E727" s="2">
        <v>0</v>
      </c>
      <c r="F727" s="2">
        <v>0</v>
      </c>
      <c r="G727" s="3">
        <f t="shared" si="14"/>
        <v>2341.0015200000003</v>
      </c>
      <c r="H727" s="3">
        <f t="shared" si="15"/>
        <v>0.39999999999986358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28.66</v>
      </c>
      <c r="D728" s="2">
        <f>'PR-RAS'!E735</f>
        <v>0</v>
      </c>
      <c r="E728" s="2">
        <v>0</v>
      </c>
      <c r="F728" s="2">
        <v>0</v>
      </c>
      <c r="G728" s="3">
        <f t="shared" si="14"/>
        <v>20.835819999999998</v>
      </c>
      <c r="H728" s="3">
        <f t="shared" si="15"/>
        <v>0.33999999999999986</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303.69</v>
      </c>
      <c r="D731" s="2">
        <f>'PR-RAS'!E738</f>
        <v>0</v>
      </c>
      <c r="E731" s="2">
        <v>0</v>
      </c>
      <c r="F731" s="2">
        <v>0</v>
      </c>
      <c r="G731" s="3">
        <f t="shared" si="14"/>
        <v>221.69370000000001</v>
      </c>
      <c r="H731" s="3">
        <f t="shared" si="15"/>
        <v>0.31000000000000227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208.96</v>
      </c>
      <c r="D734" s="2">
        <f>'PR-RAS'!E741</f>
        <v>208.95</v>
      </c>
      <c r="E734" s="2">
        <v>0</v>
      </c>
      <c r="F734" s="2">
        <v>0</v>
      </c>
      <c r="G734" s="3">
        <f t="shared" si="14"/>
        <v>459.48838000000001</v>
      </c>
      <c r="H734" s="3">
        <f t="shared" si="15"/>
        <v>9.0000000000003411E-2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60</v>
      </c>
      <c r="D773" s="2">
        <f>'PR-RAS'!E780</f>
        <v>40</v>
      </c>
      <c r="E773" s="2">
        <v>0</v>
      </c>
      <c r="F773" s="2">
        <v>0</v>
      </c>
      <c r="G773" s="3">
        <f t="shared" si="14"/>
        <v>108.08</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1029.3399999999999</v>
      </c>
      <c r="D774" s="2">
        <f>'PR-RAS'!E781</f>
        <v>961.18</v>
      </c>
      <c r="E774" s="2">
        <v>0</v>
      </c>
      <c r="F774" s="2">
        <v>0</v>
      </c>
      <c r="G774" s="3">
        <f t="shared" si="14"/>
        <v>2281.6641</v>
      </c>
      <c r="H774" s="3">
        <f t="shared" si="15"/>
        <v>0.51999999999986812</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800</v>
      </c>
      <c r="D841" s="2">
        <f>'PR-RAS'!E848</f>
        <v>800</v>
      </c>
      <c r="E841" s="2">
        <v>0</v>
      </c>
      <c r="F841" s="2">
        <v>0</v>
      </c>
      <c r="G841" s="3">
        <f t="shared" si="34"/>
        <v>2016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995.42</v>
      </c>
      <c r="D843" s="2">
        <f>'PR-RAS'!E850</f>
        <v>5760</v>
      </c>
      <c r="E843" s="2">
        <v>0</v>
      </c>
      <c r="F843" s="2">
        <v>0</v>
      </c>
      <c r="G843" s="3">
        <f t="shared" si="34"/>
        <v>10537.98364</v>
      </c>
      <c r="H843" s="3">
        <f t="shared" si="35"/>
        <v>0.41999999999995907</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7346.11</v>
      </c>
      <c r="D845" s="2">
        <f>'PR-RAS'!E852</f>
        <v>5200</v>
      </c>
      <c r="E845" s="2">
        <v>0</v>
      </c>
      <c r="F845" s="2">
        <v>0</v>
      </c>
      <c r="G845" s="3">
        <f t="shared" si="34"/>
        <v>14977.716839999999</v>
      </c>
      <c r="H845" s="3">
        <f t="shared" si="35"/>
        <v>0.10999999999967258</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42510.32</v>
      </c>
      <c r="D1581" s="7"/>
      <c r="E1581" s="7">
        <v>0</v>
      </c>
      <c r="F1581" s="7">
        <v>0</v>
      </c>
      <c r="G1581" s="8">
        <f t="shared" ref="G1581:G1685" si="70">B1581/1000*C1581</f>
        <v>42.51032</v>
      </c>
      <c r="H1581" s="8">
        <f t="shared" ref="H1581:H1685" si="71">ABS(C1581-ROUND(C1581,0))</f>
        <v>0.31999999999970896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213219.66</v>
      </c>
      <c r="D1582" s="2">
        <v>0</v>
      </c>
      <c r="E1582" s="2">
        <v>0</v>
      </c>
      <c r="F1582" s="2">
        <v>0</v>
      </c>
      <c r="G1582" s="3">
        <f t="shared" si="70"/>
        <v>426.43932000000001</v>
      </c>
      <c r="H1582" s="3">
        <f t="shared" si="71"/>
        <v>0.33999999999650754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140688.15</v>
      </c>
      <c r="D1584" s="2">
        <v>0</v>
      </c>
      <c r="E1584" s="2">
        <v>0</v>
      </c>
      <c r="F1584" s="2">
        <v>0</v>
      </c>
      <c r="G1584" s="3">
        <f t="shared" si="70"/>
        <v>562.75260000000003</v>
      </c>
      <c r="H1584" s="3">
        <f t="shared" si="71"/>
        <v>0.14999999999417923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45790.89</v>
      </c>
      <c r="D1585" s="2">
        <v>0</v>
      </c>
      <c r="E1585" s="2">
        <v>0</v>
      </c>
      <c r="F1585" s="2">
        <v>0</v>
      </c>
      <c r="G1585" s="3">
        <f t="shared" si="70"/>
        <v>228.95445000000001</v>
      </c>
      <c r="H1585" s="3">
        <f t="shared" si="71"/>
        <v>0.11000000000058208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41355.120000000003</v>
      </c>
      <c r="D1586" s="2">
        <v>0</v>
      </c>
      <c r="E1586" s="2">
        <v>0</v>
      </c>
      <c r="F1586" s="2">
        <v>0</v>
      </c>
      <c r="G1586" s="3">
        <f t="shared" si="70"/>
        <v>248.13072000000003</v>
      </c>
      <c r="H1586" s="3">
        <f t="shared" si="71"/>
        <v>0.12000000000261934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526.89</v>
      </c>
      <c r="D1587" s="2">
        <v>0</v>
      </c>
      <c r="E1587" s="2">
        <v>0</v>
      </c>
      <c r="F1587" s="2">
        <v>0</v>
      </c>
      <c r="G1587" s="3">
        <f t="shared" si="70"/>
        <v>3.6882299999999999</v>
      </c>
      <c r="H1587" s="3">
        <f t="shared" si="71"/>
        <v>0.11000000000001364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1001.18</v>
      </c>
      <c r="D1589" s="2">
        <v>0</v>
      </c>
      <c r="E1589" s="2">
        <v>0</v>
      </c>
      <c r="F1589" s="2">
        <v>0</v>
      </c>
      <c r="G1589" s="3">
        <f>B1589/1000*C1589</f>
        <v>9.0106199999999994</v>
      </c>
      <c r="H1589" s="3">
        <f>ABS(C1589-ROUND(C1589,0))</f>
        <v>0.17999999999994998</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11760</v>
      </c>
      <c r="D1590" s="2">
        <v>0</v>
      </c>
      <c r="E1590" s="2">
        <v>0</v>
      </c>
      <c r="F1590" s="2">
        <v>0</v>
      </c>
      <c r="G1590" s="3">
        <f t="shared" si="70"/>
        <v>117.60000000000001</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39327.199999999997</v>
      </c>
      <c r="D1591" s="2">
        <v>0</v>
      </c>
      <c r="E1591" s="2">
        <v>0</v>
      </c>
      <c r="F1591" s="2">
        <v>0</v>
      </c>
      <c r="G1591" s="3">
        <f t="shared" si="70"/>
        <v>432.59919999999994</v>
      </c>
      <c r="H1591" s="3">
        <f t="shared" si="71"/>
        <v>0.19999999999708962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926.87</v>
      </c>
      <c r="D1592" s="2">
        <v>0</v>
      </c>
      <c r="E1592" s="2">
        <v>0</v>
      </c>
      <c r="F1592" s="2">
        <v>0</v>
      </c>
      <c r="G1592" s="3">
        <f t="shared" si="70"/>
        <v>11.122440000000001</v>
      </c>
      <c r="H1592" s="3">
        <f t="shared" si="71"/>
        <v>0.12999999999999545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63686.53</v>
      </c>
      <c r="D1593" s="2">
        <v>0</v>
      </c>
      <c r="E1593" s="2">
        <v>0</v>
      </c>
      <c r="F1593" s="2">
        <v>0</v>
      </c>
      <c r="G1593" s="3">
        <f t="shared" si="70"/>
        <v>827.92488999999989</v>
      </c>
      <c r="H1593" s="3">
        <f t="shared" si="71"/>
        <v>0.47000000000116415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0.01</v>
      </c>
      <c r="D1594" s="2">
        <v>0</v>
      </c>
      <c r="E1594" s="2">
        <v>0</v>
      </c>
      <c r="F1594" s="2">
        <v>0</v>
      </c>
      <c r="G1594" s="3">
        <f t="shared" si="70"/>
        <v>1.4000000000000001E-4</v>
      </c>
      <c r="H1594" s="3">
        <f t="shared" si="71"/>
        <v>0.01</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0.01</v>
      </c>
      <c r="D1598" s="2">
        <v>0</v>
      </c>
      <c r="E1598" s="2">
        <v>0</v>
      </c>
      <c r="F1598" s="2">
        <v>0</v>
      </c>
      <c r="G1598" s="3">
        <f t="shared" si="70"/>
        <v>1.7999999999999998E-4</v>
      </c>
      <c r="H1598" s="3">
        <f t="shared" si="71"/>
        <v>0.01</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8844.9699999999993</v>
      </c>
      <c r="D1600" s="2">
        <v>0</v>
      </c>
      <c r="E1600" s="2">
        <v>0</v>
      </c>
      <c r="F1600" s="2">
        <v>0</v>
      </c>
      <c r="G1600" s="3">
        <f>B1600/1000*C1600</f>
        <v>176.89939999999999</v>
      </c>
      <c r="H1600" s="3">
        <f>ABS(C1600-ROUND(C1600,0))</f>
        <v>3.0000000000654836E-2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100466.86999999998</v>
      </c>
      <c r="D1601" s="2">
        <v>0</v>
      </c>
      <c r="E1601" s="2">
        <v>0</v>
      </c>
      <c r="F1601" s="2">
        <v>0</v>
      </c>
      <c r="G1601" s="3">
        <f t="shared" si="70"/>
        <v>2109.8042699999996</v>
      </c>
      <c r="H1601" s="3">
        <f t="shared" si="71"/>
        <v>0.13000000001920853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91378.109999999986</v>
      </c>
      <c r="D1603" s="2">
        <v>0</v>
      </c>
      <c r="E1603" s="2">
        <v>0</v>
      </c>
      <c r="F1603" s="2">
        <v>0</v>
      </c>
      <c r="G1603" s="3">
        <f t="shared" si="70"/>
        <v>2101.6965299999997</v>
      </c>
      <c r="H1603" s="3">
        <f t="shared" si="71"/>
        <v>0.10999999998603016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44916.37</v>
      </c>
      <c r="D1604" s="2">
        <v>0</v>
      </c>
      <c r="E1604" s="2">
        <v>0</v>
      </c>
      <c r="F1604" s="2">
        <v>0</v>
      </c>
      <c r="G1604" s="3">
        <f t="shared" si="70"/>
        <v>1077.99288</v>
      </c>
      <c r="H1604" s="3">
        <f t="shared" si="71"/>
        <v>0.37000000000261934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30591.77</v>
      </c>
      <c r="D1605" s="2">
        <v>0</v>
      </c>
      <c r="E1605" s="2">
        <v>0</v>
      </c>
      <c r="F1605" s="2">
        <v>0</v>
      </c>
      <c r="G1605" s="3">
        <f t="shared" si="70"/>
        <v>764.79425000000003</v>
      </c>
      <c r="H1605" s="3">
        <f t="shared" si="71"/>
        <v>0.22999999999956344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644.04</v>
      </c>
      <c r="D1606" s="2">
        <v>0</v>
      </c>
      <c r="E1606" s="2">
        <v>0</v>
      </c>
      <c r="F1606" s="2">
        <v>0</v>
      </c>
      <c r="G1606" s="3">
        <f t="shared" si="70"/>
        <v>16.745039999999999</v>
      </c>
      <c r="H1606" s="3">
        <f t="shared" si="71"/>
        <v>3.999999999996362E-2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928.33</v>
      </c>
      <c r="D1608" s="2">
        <v>0</v>
      </c>
      <c r="E1608" s="2">
        <v>0</v>
      </c>
      <c r="F1608" s="2">
        <v>0</v>
      </c>
      <c r="G1608" s="3">
        <f>B1608/1000*C1608</f>
        <v>25.99324</v>
      </c>
      <c r="H1608" s="3">
        <f>ABS(C1608-ROUND(C1608,0))</f>
        <v>0.33000000000004093</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8038.87</v>
      </c>
      <c r="D1609" s="2">
        <v>0</v>
      </c>
      <c r="E1609" s="2">
        <v>0</v>
      </c>
      <c r="F1609" s="2">
        <v>0</v>
      </c>
      <c r="G1609" s="3">
        <f t="shared" si="70"/>
        <v>233.12723</v>
      </c>
      <c r="H1609" s="3">
        <f t="shared" si="71"/>
        <v>0.13000000000010914</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5331.86</v>
      </c>
      <c r="D1610" s="2">
        <v>0</v>
      </c>
      <c r="E1610" s="2">
        <v>0</v>
      </c>
      <c r="F1610" s="2">
        <v>0</v>
      </c>
      <c r="G1610" s="3">
        <f t="shared" si="70"/>
        <v>159.95579999999998</v>
      </c>
      <c r="H1610" s="3">
        <f t="shared" si="71"/>
        <v>0.14000000000032742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926.87</v>
      </c>
      <c r="D1611" s="2">
        <v>0</v>
      </c>
      <c r="E1611" s="2">
        <v>0</v>
      </c>
      <c r="F1611" s="2">
        <v>0</v>
      </c>
      <c r="G1611" s="3">
        <f t="shared" si="70"/>
        <v>28.732970000000002</v>
      </c>
      <c r="H1611" s="3">
        <f t="shared" si="71"/>
        <v>0.12999999999999545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143.04</v>
      </c>
      <c r="D1612" s="2">
        <v>0</v>
      </c>
      <c r="E1612" s="2">
        <v>0</v>
      </c>
      <c r="F1612" s="2">
        <v>0</v>
      </c>
      <c r="G1612" s="3">
        <f t="shared" si="70"/>
        <v>4.57728</v>
      </c>
      <c r="H1612" s="3">
        <f t="shared" si="71"/>
        <v>3.9999999999992042E-2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8945.7199999999993</v>
      </c>
      <c r="D1619" s="2">
        <v>0</v>
      </c>
      <c r="E1619" s="2">
        <v>0</v>
      </c>
      <c r="F1619" s="2">
        <v>0</v>
      </c>
      <c r="G1619" s="3">
        <f>B1619/1000*C1619</f>
        <v>348.88307999999995</v>
      </c>
      <c r="H1619" s="3">
        <f>ABS(C1619-ROUND(C1619,0))</f>
        <v>0.28000000000065484</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155263.11000000004</v>
      </c>
      <c r="D1620" s="2">
        <v>0</v>
      </c>
      <c r="E1620" s="2">
        <v>0</v>
      </c>
      <c r="F1620" s="2">
        <v>0</v>
      </c>
      <c r="G1620" s="3">
        <f t="shared" si="70"/>
        <v>6210.5244000000021</v>
      </c>
      <c r="H1620" s="3">
        <f t="shared" si="71"/>
        <v>0.11000000004423782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4990</v>
      </c>
      <c r="D1621" s="2">
        <v>0</v>
      </c>
      <c r="E1621" s="2">
        <v>0</v>
      </c>
      <c r="F1621" s="2">
        <v>0</v>
      </c>
      <c r="G1621" s="3">
        <f t="shared" si="70"/>
        <v>204.59</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4990</v>
      </c>
      <c r="D1668" s="2">
        <v>0</v>
      </c>
      <c r="E1668" s="2">
        <v>0</v>
      </c>
      <c r="F1668" s="2">
        <v>0</v>
      </c>
      <c r="G1668" s="3">
        <f t="shared" si="70"/>
        <v>439.11999999999995</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4990</v>
      </c>
      <c r="D1672" s="2">
        <v>0</v>
      </c>
      <c r="E1672" s="2">
        <v>0</v>
      </c>
      <c r="F1672" s="2">
        <v>0</v>
      </c>
      <c r="G1672" s="3">
        <f t="shared" si="70"/>
        <v>459.08</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150273.11000000002</v>
      </c>
      <c r="D1680" s="2">
        <v>0</v>
      </c>
      <c r="E1680" s="2">
        <v>0</v>
      </c>
      <c r="F1680" s="2">
        <v>0</v>
      </c>
      <c r="G1680" s="3">
        <f t="shared" si="70"/>
        <v>15027.311000000002</v>
      </c>
      <c r="H1680" s="3">
        <f t="shared" si="71"/>
        <v>0.11000000001513399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74589.47</v>
      </c>
      <c r="D1682" s="2">
        <v>0</v>
      </c>
      <c r="E1682" s="2">
        <v>0</v>
      </c>
      <c r="F1682" s="2">
        <v>0</v>
      </c>
      <c r="G1682" s="3">
        <f t="shared" si="70"/>
        <v>7608.1259399999999</v>
      </c>
      <c r="H1682" s="3">
        <f t="shared" si="71"/>
        <v>0.47000000000116415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63877.25</v>
      </c>
      <c r="D1683" s="2">
        <v>0</v>
      </c>
      <c r="E1683" s="2">
        <v>0</v>
      </c>
      <c r="F1683" s="2">
        <v>0</v>
      </c>
      <c r="G1683" s="3">
        <f t="shared" si="70"/>
        <v>6579.3567499999999</v>
      </c>
      <c r="H1683" s="3">
        <f t="shared" si="71"/>
        <v>0.25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0.01</v>
      </c>
      <c r="D1684" s="2">
        <v>0</v>
      </c>
      <c r="E1684" s="2">
        <v>0</v>
      </c>
      <c r="F1684" s="2">
        <v>0</v>
      </c>
      <c r="G1684" s="3">
        <f>B1684/1000*C1684</f>
        <v>1.0399999999999999E-3</v>
      </c>
      <c r="H1684" s="3">
        <f>ABS(C1684-ROUND(C1684,0))</f>
        <v>0.01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11806.38</v>
      </c>
      <c r="D1685" s="14">
        <v>0</v>
      </c>
      <c r="E1685" s="14">
        <v>0</v>
      </c>
      <c r="F1685" s="14">
        <v>0</v>
      </c>
      <c r="G1685" s="15">
        <f t="shared" si="70"/>
        <v>1239.6698999999999</v>
      </c>
      <c r="H1685" s="15">
        <f t="shared" si="71"/>
        <v>0.37999999999919964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6"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41" t="s">
        <v>1980</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43" t="s">
        <v>1982</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1983</v>
      </c>
      <c r="C6" s="239">
        <v>28135</v>
      </c>
      <c r="D6" s="315"/>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8"/>
      <c r="D7" s="315"/>
      <c r="E7" s="372" t="s">
        <v>1986</v>
      </c>
      <c r="F7" s="345" t="s">
        <v>1987</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5"/>
      <c r="E8" s="372"/>
      <c r="F8" s="347" t="s">
        <v>1990</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2"/>
      <c r="F9" s="339" t="s">
        <v>1991</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2"/>
      <c r="F10" s="347" t="s">
        <v>1992</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2"/>
      <c r="F11" s="337" t="s">
        <v>1993</v>
      </c>
      <c r="G11" s="338"/>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2"/>
      <c r="F12" s="335" t="s">
        <v>1994</v>
      </c>
      <c r="G12" s="336"/>
      <c r="H12" s="323" t="s">
        <v>3654</v>
      </c>
      <c r="I12" s="27" t="s">
        <v>1995</v>
      </c>
      <c r="J12" s="228"/>
      <c r="K12" s="228"/>
      <c r="L12" s="5"/>
      <c r="M12" s="5"/>
      <c r="N12" s="5"/>
      <c r="O12" s="5"/>
      <c r="P12" s="5"/>
      <c r="Q12" s="5"/>
      <c r="R12" s="5"/>
      <c r="S12" s="5"/>
      <c r="T12" s="5"/>
      <c r="U12" s="5"/>
      <c r="V12" s="5"/>
      <c r="W12" s="5"/>
    </row>
    <row r="13" spans="1:23" ht="23.25" x14ac:dyDescent="0.2">
      <c r="B13" s="18" t="s">
        <v>1996</v>
      </c>
      <c r="C13" s="242" t="s">
        <v>5</v>
      </c>
      <c r="D13" s="315"/>
      <c r="E13" s="372"/>
      <c r="F13" s="369" t="s">
        <v>1997</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1998</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1987</v>
      </c>
      <c r="B17" s="368" t="str">
        <f>'PR-RAS'!B6</f>
        <v>PRIHODI POSLOVANJA (šifre 61+62+63+64+65+66+67+68)</v>
      </c>
      <c r="C17" s="364"/>
      <c r="D17" s="364"/>
      <c r="E17" s="364"/>
      <c r="F17" s="365"/>
      <c r="G17" s="28" t="str">
        <f>'PR-RAS'!C6</f>
        <v>6</v>
      </c>
      <c r="H17" s="275">
        <f>'PR-RAS'!D6</f>
        <v>223412.91000000003</v>
      </c>
      <c r="I17" s="275">
        <f>'PR-RAS'!E6</f>
        <v>210617.54999999996</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160198.56</v>
      </c>
      <c r="I18" s="275">
        <f>'PR-RAS'!E152</f>
        <v>179769.94</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974338.31000000029</v>
      </c>
      <c r="I19" s="275">
        <f>'PR-RAS'!E649</f>
        <v>676405.44000000006</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1998</v>
      </c>
      <c r="B21" s="352" t="s">
        <v>8</v>
      </c>
      <c r="C21" s="353"/>
      <c r="D21" s="353"/>
      <c r="E21" s="353"/>
      <c r="F21" s="354"/>
      <c r="G21" s="201" t="s">
        <v>9</v>
      </c>
      <c r="H21" s="265" t="s">
        <v>1999</v>
      </c>
      <c r="I21" s="266" t="s">
        <v>2000</v>
      </c>
      <c r="J21" s="5"/>
      <c r="K21" s="5"/>
      <c r="L21" s="5"/>
      <c r="M21" s="5"/>
      <c r="N21" s="5"/>
      <c r="O21" s="5"/>
      <c r="P21" s="5"/>
      <c r="Q21" s="5"/>
      <c r="R21" s="5"/>
      <c r="S21" s="5"/>
      <c r="T21" s="5"/>
      <c r="U21" s="5"/>
      <c r="V21" s="5"/>
      <c r="W21" s="5"/>
    </row>
    <row r="22" spans="1:23" ht="12.75" customHeight="1" x14ac:dyDescent="0.2">
      <c r="A22" s="349" t="s">
        <v>1990</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1998</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2001</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1998</v>
      </c>
      <c r="B32" s="352" t="s">
        <v>8</v>
      </c>
      <c r="C32" s="353"/>
      <c r="D32" s="353"/>
      <c r="E32" s="353"/>
      <c r="F32" s="354"/>
      <c r="G32" s="201" t="s">
        <v>9</v>
      </c>
      <c r="H32" s="265" t="s">
        <v>2002</v>
      </c>
      <c r="I32" s="266" t="s">
        <v>2003</v>
      </c>
      <c r="J32" s="5"/>
      <c r="K32" s="5"/>
      <c r="L32" s="5"/>
      <c r="M32" s="5"/>
      <c r="N32" s="5"/>
      <c r="O32" s="5"/>
      <c r="P32" s="5"/>
      <c r="Q32" s="5"/>
      <c r="R32" s="5"/>
      <c r="S32" s="5"/>
      <c r="T32" s="5"/>
      <c r="U32" s="5"/>
      <c r="V32" s="5"/>
      <c r="W32" s="5"/>
    </row>
    <row r="33" spans="1:23" ht="12.75" customHeight="1" x14ac:dyDescent="0.2">
      <c r="A33" s="349" t="s">
        <v>1992</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1998</v>
      </c>
      <c r="B37" s="352" t="s">
        <v>8</v>
      </c>
      <c r="C37" s="353"/>
      <c r="D37" s="353"/>
      <c r="E37" s="353"/>
      <c r="F37" s="354"/>
      <c r="G37" s="201" t="s">
        <v>9</v>
      </c>
      <c r="H37" s="265" t="s">
        <v>1999</v>
      </c>
      <c r="I37" s="266" t="s">
        <v>1951</v>
      </c>
      <c r="J37" s="5"/>
      <c r="K37" s="5"/>
      <c r="L37" s="5"/>
      <c r="M37" s="5"/>
      <c r="N37" s="5"/>
      <c r="O37" s="5"/>
      <c r="P37" s="5"/>
      <c r="Q37" s="5"/>
      <c r="R37" s="5"/>
      <c r="S37" s="5"/>
      <c r="T37" s="5"/>
      <c r="U37" s="5"/>
      <c r="V37" s="5"/>
      <c r="W37" s="5"/>
    </row>
    <row r="38" spans="1:23" ht="12.75" customHeight="1" x14ac:dyDescent="0.2">
      <c r="A38" s="349" t="s">
        <v>1993</v>
      </c>
      <c r="B38" s="368" t="str">
        <f>OBVEZE!B5</f>
        <v>Stanje obveza 1. siječnja (=stanju obveza iz Izvještaja o obvezama na 31. prosinca prethodne godine)</v>
      </c>
      <c r="C38" s="364"/>
      <c r="D38" s="364"/>
      <c r="E38" s="364"/>
      <c r="F38" s="365"/>
      <c r="G38" s="126" t="str">
        <f>OBVEZE!C5</f>
        <v>V001</v>
      </c>
      <c r="H38" s="275">
        <f>OBVEZE!D5</f>
        <v>42510.32</v>
      </c>
      <c r="I38" s="275" t="s">
        <v>2004</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2004</v>
      </c>
      <c r="I39" s="275">
        <f>OBVEZE!D44</f>
        <v>155263.11000000004</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2004</v>
      </c>
      <c r="I40" s="275">
        <f>OBVEZE!D45</f>
        <v>4990</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2004</v>
      </c>
      <c r="I41" s="276">
        <f>OBVEZE!D104</f>
        <v>150273.11000000002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2005</v>
      </c>
      <c r="F44" s="355"/>
      <c r="G44" s="229"/>
      <c r="H44" s="356" t="s">
        <v>2006</v>
      </c>
      <c r="I44" s="356"/>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3" zoomScaleNormal="100" workbookViewId="0">
      <selection activeCell="E660" sqref="E66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223412.91000000003</v>
      </c>
      <c r="E6" s="60">
        <f>E7+E43+E49+E82+E106+E125+E134+E140</f>
        <v>210617.54999999996</v>
      </c>
      <c r="F6" s="45">
        <f t="shared" ref="F6:F132" si="0">IF(D6&lt;&gt;0,IF(E6/D6&gt;=100,"&gt;&gt;100",E6/D6*100),"-")</f>
        <v>94.272775015553009</v>
      </c>
    </row>
    <row r="7" spans="1:24" ht="12.75" customHeight="1" x14ac:dyDescent="0.2">
      <c r="A7" s="63">
        <v>61</v>
      </c>
      <c r="B7" s="220" t="s">
        <v>17</v>
      </c>
      <c r="C7" s="247" t="s">
        <v>18</v>
      </c>
      <c r="D7" s="60">
        <f>D8+D17+D23+D29+D36+D39</f>
        <v>67839.240000000005</v>
      </c>
      <c r="E7" s="60">
        <f>E8+E17+E23+E29+E36+E39</f>
        <v>77970.599999999991</v>
      </c>
      <c r="F7" s="45">
        <f t="shared" si="0"/>
        <v>114.9343654203673</v>
      </c>
    </row>
    <row r="8" spans="1:24" ht="12.75" customHeight="1" x14ac:dyDescent="0.2">
      <c r="A8" s="63">
        <v>611</v>
      </c>
      <c r="B8" s="220" t="s">
        <v>19</v>
      </c>
      <c r="C8" s="247" t="s">
        <v>20</v>
      </c>
      <c r="D8" s="60">
        <f>SUM(D9:D14)-D15-D16</f>
        <v>61539.41</v>
      </c>
      <c r="E8" s="60">
        <f>SUM(E9:E14)-E15-E16</f>
        <v>72090.289999999994</v>
      </c>
      <c r="F8" s="45">
        <f t="shared" si="0"/>
        <v>117.14491575398594</v>
      </c>
    </row>
    <row r="9" spans="1:24" ht="12.75" customHeight="1" x14ac:dyDescent="0.2">
      <c r="A9" s="63">
        <v>6111</v>
      </c>
      <c r="B9" s="65" t="s">
        <v>21</v>
      </c>
      <c r="C9" s="247" t="s">
        <v>22</v>
      </c>
      <c r="D9" s="194">
        <v>46309.79</v>
      </c>
      <c r="E9" s="194">
        <v>57486.41</v>
      </c>
      <c r="F9" s="45">
        <f t="shared" si="0"/>
        <v>124.13446487233047</v>
      </c>
    </row>
    <row r="10" spans="1:24" ht="12.75" customHeight="1" x14ac:dyDescent="0.2">
      <c r="A10" s="63">
        <v>6112</v>
      </c>
      <c r="B10" s="65" t="s">
        <v>23</v>
      </c>
      <c r="C10" s="247" t="s">
        <v>24</v>
      </c>
      <c r="D10" s="194">
        <v>5301.32</v>
      </c>
      <c r="E10" s="194">
        <v>3120.93</v>
      </c>
      <c r="F10" s="45">
        <f t="shared" si="0"/>
        <v>58.87080953422921</v>
      </c>
    </row>
    <row r="11" spans="1:24" ht="12.75" customHeight="1" x14ac:dyDescent="0.2">
      <c r="A11" s="63">
        <v>6113</v>
      </c>
      <c r="B11" s="65" t="s">
        <v>25</v>
      </c>
      <c r="C11" s="247" t="s">
        <v>26</v>
      </c>
      <c r="D11" s="194">
        <v>4361.54</v>
      </c>
      <c r="E11" s="194">
        <v>3341.21</v>
      </c>
      <c r="F11" s="45">
        <f t="shared" si="0"/>
        <v>76.606198727972227</v>
      </c>
    </row>
    <row r="12" spans="1:24" ht="12.75" customHeight="1" x14ac:dyDescent="0.2">
      <c r="A12" s="63">
        <v>6114</v>
      </c>
      <c r="B12" s="65" t="s">
        <v>27</v>
      </c>
      <c r="C12" s="247" t="s">
        <v>28</v>
      </c>
      <c r="D12" s="194">
        <v>1956.71</v>
      </c>
      <c r="E12" s="194">
        <v>2673.11</v>
      </c>
      <c r="F12" s="45">
        <f t="shared" si="0"/>
        <v>136.61247706609566</v>
      </c>
    </row>
    <row r="13" spans="1:24" ht="12.75" customHeight="1" x14ac:dyDescent="0.2">
      <c r="A13" s="63">
        <v>6115</v>
      </c>
      <c r="B13" s="65" t="s">
        <v>29</v>
      </c>
      <c r="C13" s="247" t="s">
        <v>30</v>
      </c>
      <c r="D13" s="194">
        <v>3610.05</v>
      </c>
      <c r="E13" s="194">
        <v>6246.37</v>
      </c>
      <c r="F13" s="45">
        <f t="shared" si="0"/>
        <v>173.02724338998075</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v>777.74</v>
      </c>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6174.61</v>
      </c>
      <c r="E23" s="60">
        <f t="shared" si="2"/>
        <v>5880.31</v>
      </c>
      <c r="F23" s="45">
        <f t="shared" si="0"/>
        <v>95.233707068138727</v>
      </c>
    </row>
    <row r="24" spans="1:6" ht="12.75" customHeight="1" x14ac:dyDescent="0.2">
      <c r="A24" s="63">
        <v>6131</v>
      </c>
      <c r="B24" s="65" t="s">
        <v>51</v>
      </c>
      <c r="C24" s="247" t="s">
        <v>52</v>
      </c>
      <c r="D24" s="194">
        <v>0</v>
      </c>
      <c r="E24" s="194">
        <v>1902.72</v>
      </c>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6174.61</v>
      </c>
      <c r="E27" s="194">
        <v>3977.59</v>
      </c>
      <c r="F27" s="45">
        <f t="shared" si="0"/>
        <v>64.418481491138706</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125.22</v>
      </c>
      <c r="E29" s="60">
        <f>SUM(E30:E35)</f>
        <v>0</v>
      </c>
      <c r="F29" s="45">
        <f t="shared" si="0"/>
        <v>0</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125.22</v>
      </c>
      <c r="E31" s="194"/>
      <c r="F31" s="45">
        <f t="shared" si="0"/>
        <v>0</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99447.47</v>
      </c>
      <c r="E49" s="60">
        <f>E50+E53+E58+E61+E64+E68+E71+E74+E77</f>
        <v>89748</v>
      </c>
      <c r="F49" s="45">
        <f t="shared" si="0"/>
        <v>90.246639758658517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15747</v>
      </c>
      <c r="F58" s="45" t="str">
        <f t="shared" si="0"/>
        <v>-</v>
      </c>
    </row>
    <row r="59" spans="1:6" ht="24" x14ac:dyDescent="0.2">
      <c r="A59" s="63">
        <v>6331</v>
      </c>
      <c r="B59" s="65" t="s">
        <v>121</v>
      </c>
      <c r="C59" s="247" t="s">
        <v>122</v>
      </c>
      <c r="D59" s="194">
        <v>0</v>
      </c>
      <c r="E59" s="194">
        <v>15747</v>
      </c>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88110.81</v>
      </c>
      <c r="E64" s="60">
        <f>SUM(E65:E67)</f>
        <v>74001</v>
      </c>
      <c r="F64" s="45">
        <f t="shared" si="0"/>
        <v>83.986289537004595</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88110.81</v>
      </c>
      <c r="E67" s="192">
        <v>74001</v>
      </c>
      <c r="F67" s="71">
        <f t="shared" si="0"/>
        <v>83.986289537004595</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11336.66</v>
      </c>
      <c r="E74" s="60">
        <f t="shared" si="13"/>
        <v>0</v>
      </c>
      <c r="F74" s="45">
        <f t="shared" si="0"/>
        <v>0</v>
      </c>
    </row>
    <row r="75" spans="1:6" ht="12.75" customHeight="1" x14ac:dyDescent="0.2">
      <c r="A75" s="63" t="s">
        <v>153</v>
      </c>
      <c r="B75" s="65" t="s">
        <v>154</v>
      </c>
      <c r="C75" s="247" t="s">
        <v>153</v>
      </c>
      <c r="D75" s="194">
        <v>11336.66</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53485.130000000005</v>
      </c>
      <c r="E82" s="60">
        <f t="shared" si="15"/>
        <v>40603.360000000001</v>
      </c>
      <c r="F82" s="45">
        <f t="shared" si="0"/>
        <v>75.915231018415767</v>
      </c>
    </row>
    <row r="83" spans="1:6" ht="12.75" customHeight="1" x14ac:dyDescent="0.2">
      <c r="A83" s="63">
        <v>641</v>
      </c>
      <c r="B83" s="64" t="s">
        <v>169</v>
      </c>
      <c r="C83" s="247" t="s">
        <v>170</v>
      </c>
      <c r="D83" s="60">
        <f t="shared" ref="D83:E83" si="16">SUM(D84:D90)</f>
        <v>0</v>
      </c>
      <c r="E83" s="60">
        <f t="shared" si="16"/>
        <v>1000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v>1000</v>
      </c>
      <c r="F90" s="45" t="str">
        <f t="shared" si="0"/>
        <v>-</v>
      </c>
    </row>
    <row r="91" spans="1:6" ht="12.75" customHeight="1" x14ac:dyDescent="0.2">
      <c r="A91" s="63">
        <v>642</v>
      </c>
      <c r="B91" s="64" t="s">
        <v>185</v>
      </c>
      <c r="C91" s="247" t="s">
        <v>186</v>
      </c>
      <c r="D91" s="60">
        <f t="shared" ref="D91:E91" si="17">SUM(D92:D97)</f>
        <v>53485.130000000005</v>
      </c>
      <c r="E91" s="60">
        <f t="shared" si="17"/>
        <v>39603.360000000001</v>
      </c>
      <c r="F91" s="45">
        <f t="shared" si="0"/>
        <v>74.045552474117571</v>
      </c>
    </row>
    <row r="92" spans="1:6" ht="12.75" customHeight="1" x14ac:dyDescent="0.2">
      <c r="A92" s="63">
        <v>6421</v>
      </c>
      <c r="B92" s="64" t="s">
        <v>187</v>
      </c>
      <c r="C92" s="247" t="s">
        <v>188</v>
      </c>
      <c r="D92" s="194">
        <v>0</v>
      </c>
      <c r="E92" s="194">
        <v>99.54</v>
      </c>
      <c r="F92" s="45" t="str">
        <f t="shared" si="0"/>
        <v>-</v>
      </c>
    </row>
    <row r="93" spans="1:6" ht="12.75" customHeight="1" x14ac:dyDescent="0.2">
      <c r="A93" s="63">
        <v>6422</v>
      </c>
      <c r="B93" s="64" t="s">
        <v>189</v>
      </c>
      <c r="C93" s="247" t="s">
        <v>190</v>
      </c>
      <c r="D93" s="194">
        <v>567.48</v>
      </c>
      <c r="E93" s="194">
        <v>713.34</v>
      </c>
      <c r="F93" s="45">
        <f t="shared" si="0"/>
        <v>125.70310847959401</v>
      </c>
    </row>
    <row r="94" spans="1:6" ht="12.75" customHeight="1" x14ac:dyDescent="0.2">
      <c r="A94" s="63">
        <v>6423</v>
      </c>
      <c r="B94" s="64" t="s">
        <v>191</v>
      </c>
      <c r="C94" s="247" t="s">
        <v>192</v>
      </c>
      <c r="D94" s="194">
        <v>52917.65</v>
      </c>
      <c r="E94" s="194">
        <v>38790.480000000003</v>
      </c>
      <c r="F94" s="45">
        <f t="shared" si="0"/>
        <v>73.303481919548588</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2132.5700000000002</v>
      </c>
      <c r="E106" s="60">
        <f>E107+E112+E120+E124</f>
        <v>2125.5899999999997</v>
      </c>
      <c r="F106" s="45">
        <f t="shared" si="0"/>
        <v>99.672695386317898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2007.52</v>
      </c>
      <c r="E112" s="60">
        <f t="shared" si="20"/>
        <v>2022.86</v>
      </c>
      <c r="F112" s="45">
        <f t="shared" si="0"/>
        <v>100.76412688292022</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1954.43</v>
      </c>
      <c r="E115" s="194">
        <v>1969.77</v>
      </c>
      <c r="F115" s="45">
        <f t="shared" si="0"/>
        <v>100.7848835721924</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53.09</v>
      </c>
      <c r="E117" s="194">
        <v>53.09</v>
      </c>
      <c r="F117" s="45">
        <f t="shared" si="0"/>
        <v>100</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125.05</v>
      </c>
      <c r="E120" s="60">
        <f t="shared" si="21"/>
        <v>102.73</v>
      </c>
      <c r="F120" s="45">
        <f t="shared" si="0"/>
        <v>82.151139544182328</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125.05</v>
      </c>
      <c r="E122" s="194">
        <v>102.73</v>
      </c>
      <c r="F122" s="45">
        <f t="shared" si="0"/>
        <v>82.151139544182328</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508.5</v>
      </c>
      <c r="E125" s="60">
        <f t="shared" si="22"/>
        <v>170</v>
      </c>
      <c r="F125" s="45">
        <f t="shared" si="0"/>
        <v>33.431661750245823</v>
      </c>
    </row>
    <row r="126" spans="1:6" ht="12.75" customHeight="1" x14ac:dyDescent="0.2">
      <c r="A126" s="63">
        <v>661</v>
      </c>
      <c r="B126" s="65" t="s">
        <v>255</v>
      </c>
      <c r="C126" s="247" t="s">
        <v>256</v>
      </c>
      <c r="D126" s="60">
        <f t="shared" ref="D126:E126" si="23">SUM(D127:D128)</f>
        <v>508.5</v>
      </c>
      <c r="E126" s="60">
        <f t="shared" si="23"/>
        <v>170</v>
      </c>
      <c r="F126" s="45">
        <f t="shared" si="0"/>
        <v>33.431661750245823</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508.5</v>
      </c>
      <c r="E128" s="194">
        <v>170</v>
      </c>
      <c r="F128" s="45">
        <f t="shared" si="0"/>
        <v>33.431661750245823</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160198.56</v>
      </c>
      <c r="E152" s="60">
        <f>E153+E164+E202+E221+E230+E262+E273</f>
        <v>179769.94</v>
      </c>
      <c r="F152" s="45">
        <f t="shared" si="26"/>
        <v>112.21695126348202</v>
      </c>
    </row>
    <row r="153" spans="1:6" ht="12.75" customHeight="1" x14ac:dyDescent="0.2">
      <c r="A153" s="63">
        <v>31</v>
      </c>
      <c r="B153" s="64" t="s">
        <v>308</v>
      </c>
      <c r="C153" s="247" t="s">
        <v>309</v>
      </c>
      <c r="D153" s="60">
        <f t="shared" ref="D153:E153" si="30">D154+D159+D160</f>
        <v>41196.15</v>
      </c>
      <c r="E153" s="60">
        <f t="shared" si="30"/>
        <v>45790.89</v>
      </c>
      <c r="F153" s="45">
        <f t="shared" si="26"/>
        <v>111.15332379360692</v>
      </c>
    </row>
    <row r="154" spans="1:6" ht="12.75" customHeight="1" x14ac:dyDescent="0.2">
      <c r="A154" s="63">
        <v>311</v>
      </c>
      <c r="B154" s="64" t="s">
        <v>310</v>
      </c>
      <c r="C154" s="247" t="s">
        <v>311</v>
      </c>
      <c r="D154" s="60">
        <f t="shared" ref="D154:E154" si="31">SUM(D155:D158)</f>
        <v>35361.5</v>
      </c>
      <c r="E154" s="60">
        <f t="shared" si="31"/>
        <v>39305.49</v>
      </c>
      <c r="F154" s="45">
        <f t="shared" si="26"/>
        <v>111.15334473933514</v>
      </c>
    </row>
    <row r="155" spans="1:6" ht="12.75" customHeight="1" x14ac:dyDescent="0.2">
      <c r="A155" s="63">
        <v>3111</v>
      </c>
      <c r="B155" s="64" t="s">
        <v>312</v>
      </c>
      <c r="C155" s="247" t="s">
        <v>313</v>
      </c>
      <c r="D155" s="194">
        <v>35361.5</v>
      </c>
      <c r="E155" s="194">
        <v>39305.49</v>
      </c>
      <c r="F155" s="45">
        <f t="shared" si="26"/>
        <v>111.15334473933514</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0</v>
      </c>
      <c r="E159" s="194"/>
      <c r="F159" s="45" t="str">
        <f t="shared" si="26"/>
        <v>-</v>
      </c>
    </row>
    <row r="160" spans="1:6" ht="12.75" customHeight="1" x14ac:dyDescent="0.2">
      <c r="A160" s="63">
        <v>313</v>
      </c>
      <c r="B160" s="65" t="s">
        <v>322</v>
      </c>
      <c r="C160" s="247" t="s">
        <v>323</v>
      </c>
      <c r="D160" s="60">
        <f t="shared" ref="D160:E160" si="32">SUM(D161:D163)</f>
        <v>5834.65</v>
      </c>
      <c r="E160" s="60">
        <f t="shared" si="32"/>
        <v>6485.4</v>
      </c>
      <c r="F160" s="45">
        <f t="shared" si="26"/>
        <v>111.1531968498539</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5834.65</v>
      </c>
      <c r="E162" s="194">
        <v>6485.4</v>
      </c>
      <c r="F162" s="45">
        <f t="shared" si="26"/>
        <v>111.1531968498539</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27851.06</v>
      </c>
      <c r="E164" s="60">
        <f>E165+E170+E178+E188+E189+E194</f>
        <v>41355.119999999995</v>
      </c>
      <c r="F164" s="45">
        <f t="shared" si="26"/>
        <v>148.48670032666618</v>
      </c>
    </row>
    <row r="165" spans="1:6" ht="12.75" customHeight="1" x14ac:dyDescent="0.2">
      <c r="A165" s="63">
        <v>321</v>
      </c>
      <c r="B165" s="64" t="s">
        <v>332</v>
      </c>
      <c r="C165" s="247" t="s">
        <v>333</v>
      </c>
      <c r="D165" s="60">
        <f t="shared" ref="D165:E165" si="33">SUM(D166:D169)</f>
        <v>1441.47</v>
      </c>
      <c r="E165" s="60">
        <f t="shared" si="33"/>
        <v>1279.0300000000002</v>
      </c>
      <c r="F165" s="45">
        <f t="shared" si="26"/>
        <v>88.730948268087445</v>
      </c>
    </row>
    <row r="166" spans="1:6" ht="12.75" customHeight="1" x14ac:dyDescent="0.2">
      <c r="A166" s="63">
        <v>3211</v>
      </c>
      <c r="B166" s="64" t="s">
        <v>334</v>
      </c>
      <c r="C166" s="247" t="s">
        <v>335</v>
      </c>
      <c r="D166" s="194">
        <v>37.799999999999997</v>
      </c>
      <c r="E166" s="194">
        <v>59.4</v>
      </c>
      <c r="F166" s="45">
        <f t="shared" si="26"/>
        <v>157.14285714285717</v>
      </c>
    </row>
    <row r="167" spans="1:6" ht="12.75" customHeight="1" x14ac:dyDescent="0.2">
      <c r="A167" s="63">
        <v>3212</v>
      </c>
      <c r="B167" s="64" t="s">
        <v>336</v>
      </c>
      <c r="C167" s="247" t="s">
        <v>337</v>
      </c>
      <c r="D167" s="194">
        <v>1094.68</v>
      </c>
      <c r="E167" s="194">
        <v>1064.92</v>
      </c>
      <c r="F167" s="45">
        <f t="shared" si="26"/>
        <v>97.281397303321512</v>
      </c>
    </row>
    <row r="168" spans="1:6" ht="12.75" customHeight="1" x14ac:dyDescent="0.2">
      <c r="A168" s="63">
        <v>3213</v>
      </c>
      <c r="B168" s="64" t="s">
        <v>338</v>
      </c>
      <c r="C168" s="247" t="s">
        <v>339</v>
      </c>
      <c r="D168" s="194">
        <v>110</v>
      </c>
      <c r="E168" s="194"/>
      <c r="F168" s="45">
        <f t="shared" si="26"/>
        <v>0</v>
      </c>
    </row>
    <row r="169" spans="1:6" ht="12.75" customHeight="1" x14ac:dyDescent="0.2">
      <c r="A169" s="63">
        <v>3214</v>
      </c>
      <c r="B169" s="64" t="s">
        <v>340</v>
      </c>
      <c r="C169" s="247" t="s">
        <v>341</v>
      </c>
      <c r="D169" s="194">
        <v>198.99</v>
      </c>
      <c r="E169" s="194">
        <v>154.71</v>
      </c>
      <c r="F169" s="45">
        <f t="shared" si="26"/>
        <v>77.747625508819539</v>
      </c>
    </row>
    <row r="170" spans="1:6" ht="12.75" customHeight="1" x14ac:dyDescent="0.2">
      <c r="A170" s="63">
        <v>322</v>
      </c>
      <c r="B170" s="64" t="s">
        <v>342</v>
      </c>
      <c r="C170" s="247" t="s">
        <v>343</v>
      </c>
      <c r="D170" s="60">
        <f t="shared" ref="D170:E170" si="34">SUM(D171:D177)</f>
        <v>5212.43</v>
      </c>
      <c r="E170" s="60">
        <f t="shared" si="34"/>
        <v>7319.38</v>
      </c>
      <c r="F170" s="45">
        <f t="shared" si="26"/>
        <v>140.42164595016143</v>
      </c>
    </row>
    <row r="171" spans="1:6" ht="12.75" customHeight="1" x14ac:dyDescent="0.2">
      <c r="A171" s="63">
        <v>3221</v>
      </c>
      <c r="B171" s="64" t="s">
        <v>344</v>
      </c>
      <c r="C171" s="247" t="s">
        <v>345</v>
      </c>
      <c r="D171" s="194">
        <v>1451.93</v>
      </c>
      <c r="E171" s="194">
        <v>1681.13</v>
      </c>
      <c r="F171" s="45">
        <f t="shared" si="26"/>
        <v>115.78588499445566</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3760.5</v>
      </c>
      <c r="E173" s="194">
        <v>5638.25</v>
      </c>
      <c r="F173" s="45">
        <f t="shared" si="26"/>
        <v>149.93351947879273</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0</v>
      </c>
      <c r="E175" s="194"/>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20693.759999999998</v>
      </c>
      <c r="E178" s="60">
        <f t="shared" si="35"/>
        <v>22855.329999999998</v>
      </c>
      <c r="F178" s="45">
        <f t="shared" si="26"/>
        <v>110.44551594297025</v>
      </c>
    </row>
    <row r="179" spans="1:6" ht="12.75" customHeight="1" x14ac:dyDescent="0.2">
      <c r="A179" s="63">
        <v>3231</v>
      </c>
      <c r="B179" s="65" t="s">
        <v>360</v>
      </c>
      <c r="C179" s="247" t="s">
        <v>361</v>
      </c>
      <c r="D179" s="194">
        <v>535.49</v>
      </c>
      <c r="E179" s="194">
        <v>420.18</v>
      </c>
      <c r="F179" s="45">
        <f t="shared" si="26"/>
        <v>78.466451287605736</v>
      </c>
    </row>
    <row r="180" spans="1:6" ht="12.75" customHeight="1" x14ac:dyDescent="0.2">
      <c r="A180" s="63">
        <v>3232</v>
      </c>
      <c r="B180" s="65" t="s">
        <v>362</v>
      </c>
      <c r="C180" s="247" t="s">
        <v>363</v>
      </c>
      <c r="D180" s="194">
        <v>1277.5</v>
      </c>
      <c r="E180" s="194">
        <v>3521.2</v>
      </c>
      <c r="F180" s="45">
        <f t="shared" si="26"/>
        <v>275.63209393346375</v>
      </c>
    </row>
    <row r="181" spans="1:6" ht="12.75" customHeight="1" x14ac:dyDescent="0.2">
      <c r="A181" s="63">
        <v>3233</v>
      </c>
      <c r="B181" s="65" t="s">
        <v>364</v>
      </c>
      <c r="C181" s="247" t="s">
        <v>365</v>
      </c>
      <c r="D181" s="194">
        <v>311.25</v>
      </c>
      <c r="E181" s="194">
        <v>2000</v>
      </c>
      <c r="F181" s="45">
        <f t="shared" si="26"/>
        <v>642.57028112449802</v>
      </c>
    </row>
    <row r="182" spans="1:6" ht="12.75" customHeight="1" x14ac:dyDescent="0.2">
      <c r="A182" s="63">
        <v>3234</v>
      </c>
      <c r="B182" s="65" t="s">
        <v>366</v>
      </c>
      <c r="C182" s="247" t="s">
        <v>367</v>
      </c>
      <c r="D182" s="194">
        <v>5473.11</v>
      </c>
      <c r="E182" s="194">
        <v>6066.54</v>
      </c>
      <c r="F182" s="45">
        <f t="shared" si="26"/>
        <v>110.84264705076275</v>
      </c>
    </row>
    <row r="183" spans="1:6" ht="12.75" customHeight="1" x14ac:dyDescent="0.2">
      <c r="A183" s="63">
        <v>3235</v>
      </c>
      <c r="B183" s="64" t="s">
        <v>368</v>
      </c>
      <c r="C183" s="247" t="s">
        <v>369</v>
      </c>
      <c r="D183" s="194">
        <v>103.66</v>
      </c>
      <c r="E183" s="194"/>
      <c r="F183" s="45">
        <f t="shared" si="26"/>
        <v>0</v>
      </c>
    </row>
    <row r="184" spans="1:6" ht="12.75" customHeight="1" x14ac:dyDescent="0.2">
      <c r="A184" s="63">
        <v>3236</v>
      </c>
      <c r="B184" s="64" t="s">
        <v>370</v>
      </c>
      <c r="C184" s="247" t="s">
        <v>371</v>
      </c>
      <c r="D184" s="194">
        <v>2567.81</v>
      </c>
      <c r="E184" s="194">
        <v>1413.65</v>
      </c>
      <c r="F184" s="45">
        <f t="shared" si="26"/>
        <v>55.052749229888512</v>
      </c>
    </row>
    <row r="185" spans="1:6" ht="12.75" customHeight="1" x14ac:dyDescent="0.2">
      <c r="A185" s="63">
        <v>3237</v>
      </c>
      <c r="B185" s="64" t="s">
        <v>372</v>
      </c>
      <c r="C185" s="247" t="s">
        <v>373</v>
      </c>
      <c r="D185" s="194">
        <v>8786.16</v>
      </c>
      <c r="E185" s="194">
        <v>7917.21</v>
      </c>
      <c r="F185" s="45">
        <f t="shared" si="26"/>
        <v>90.11001393100058</v>
      </c>
    </row>
    <row r="186" spans="1:6" ht="12.75" customHeight="1" x14ac:dyDescent="0.2">
      <c r="A186" s="63">
        <v>3238</v>
      </c>
      <c r="B186" s="64" t="s">
        <v>374</v>
      </c>
      <c r="C186" s="247" t="s">
        <v>375</v>
      </c>
      <c r="D186" s="194">
        <v>1047.8</v>
      </c>
      <c r="E186" s="194">
        <v>887.8</v>
      </c>
      <c r="F186" s="45">
        <f t="shared" si="26"/>
        <v>84.729910288222939</v>
      </c>
    </row>
    <row r="187" spans="1:6" ht="12.75" customHeight="1" x14ac:dyDescent="0.2">
      <c r="A187" s="63">
        <v>3239</v>
      </c>
      <c r="B187" s="64" t="s">
        <v>376</v>
      </c>
      <c r="C187" s="247" t="s">
        <v>377</v>
      </c>
      <c r="D187" s="194">
        <v>590.98</v>
      </c>
      <c r="E187" s="194">
        <v>628.75</v>
      </c>
      <c r="F187" s="45">
        <f t="shared" si="26"/>
        <v>106.39107922433924</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503.40000000000003</v>
      </c>
      <c r="E194" s="60">
        <f t="shared" si="36"/>
        <v>9901.3799999999992</v>
      </c>
      <c r="F194" s="45">
        <f t="shared" si="26"/>
        <v>1966.9010727056016</v>
      </c>
    </row>
    <row r="195" spans="1:6" ht="12.75" customHeight="1" x14ac:dyDescent="0.2">
      <c r="A195" s="63">
        <v>3291</v>
      </c>
      <c r="B195" s="183" t="s">
        <v>392</v>
      </c>
      <c r="C195" s="247" t="s">
        <v>393</v>
      </c>
      <c r="D195" s="194">
        <v>208.96</v>
      </c>
      <c r="E195" s="194">
        <v>208.95</v>
      </c>
      <c r="F195" s="45">
        <f t="shared" si="26"/>
        <v>99.995214395099524</v>
      </c>
    </row>
    <row r="196" spans="1:6" ht="12.75" customHeight="1" x14ac:dyDescent="0.2">
      <c r="A196" s="63">
        <v>3292</v>
      </c>
      <c r="B196" s="64" t="s">
        <v>394</v>
      </c>
      <c r="C196" s="247" t="s">
        <v>395</v>
      </c>
      <c r="D196" s="194">
        <v>61.77</v>
      </c>
      <c r="E196" s="194"/>
      <c r="F196" s="45">
        <f t="shared" si="26"/>
        <v>0</v>
      </c>
    </row>
    <row r="197" spans="1:6" ht="12.75" customHeight="1" x14ac:dyDescent="0.2">
      <c r="A197" s="63">
        <v>3293</v>
      </c>
      <c r="B197" s="64" t="s">
        <v>396</v>
      </c>
      <c r="C197" s="247" t="s">
        <v>397</v>
      </c>
      <c r="D197" s="194">
        <v>77.44</v>
      </c>
      <c r="E197" s="194">
        <v>90.51</v>
      </c>
      <c r="F197" s="45">
        <f t="shared" si="26"/>
        <v>116.87758264462811</v>
      </c>
    </row>
    <row r="198" spans="1:6" ht="12.75" customHeight="1" x14ac:dyDescent="0.2">
      <c r="A198" s="63">
        <v>3294</v>
      </c>
      <c r="B198" s="64" t="s">
        <v>398</v>
      </c>
      <c r="C198" s="247" t="s">
        <v>399</v>
      </c>
      <c r="D198" s="194">
        <v>92.16</v>
      </c>
      <c r="E198" s="194">
        <v>9600</v>
      </c>
      <c r="F198" s="45" t="str">
        <f t="shared" si="26"/>
        <v>&gt;&gt;100</v>
      </c>
    </row>
    <row r="199" spans="1:6" ht="12.75" customHeight="1" x14ac:dyDescent="0.2">
      <c r="A199" s="63">
        <v>3295</v>
      </c>
      <c r="B199" s="64" t="s">
        <v>400</v>
      </c>
      <c r="C199" s="247" t="s">
        <v>401</v>
      </c>
      <c r="D199" s="194">
        <v>13.27</v>
      </c>
      <c r="E199" s="194">
        <v>1.92</v>
      </c>
      <c r="F199" s="45">
        <f t="shared" si="26"/>
        <v>14.468726450640542</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49.8</v>
      </c>
      <c r="E201" s="194"/>
      <c r="F201" s="45">
        <f t="shared" si="26"/>
        <v>0</v>
      </c>
    </row>
    <row r="202" spans="1:6" ht="12.75" customHeight="1" x14ac:dyDescent="0.2">
      <c r="A202" s="63">
        <v>34</v>
      </c>
      <c r="B202" s="183" t="s">
        <v>406</v>
      </c>
      <c r="C202" s="247" t="s">
        <v>407</v>
      </c>
      <c r="D202" s="60">
        <f t="shared" ref="D202:E202" si="37">D203+D208+D216</f>
        <v>2764.3900000000003</v>
      </c>
      <c r="E202" s="60">
        <f t="shared" si="37"/>
        <v>526.89</v>
      </c>
      <c r="F202" s="45">
        <f t="shared" si="26"/>
        <v>19.059901099338369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2764.3900000000003</v>
      </c>
      <c r="E216" s="60">
        <f t="shared" si="40"/>
        <v>526.89</v>
      </c>
      <c r="F216" s="45">
        <f t="shared" si="26"/>
        <v>19.059901099338369</v>
      </c>
    </row>
    <row r="217" spans="1:6" ht="12.75" customHeight="1" x14ac:dyDescent="0.2">
      <c r="A217" s="63">
        <v>3431</v>
      </c>
      <c r="B217" s="182" t="s">
        <v>436</v>
      </c>
      <c r="C217" s="247" t="s">
        <v>437</v>
      </c>
      <c r="D217" s="194">
        <v>327.56</v>
      </c>
      <c r="E217" s="194">
        <v>526.89</v>
      </c>
      <c r="F217" s="45">
        <f t="shared" si="26"/>
        <v>160.85297350103798</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2429.0500000000002</v>
      </c>
      <c r="E219" s="194"/>
      <c r="F219" s="45">
        <f t="shared" si="26"/>
        <v>0</v>
      </c>
    </row>
    <row r="220" spans="1:6" ht="12.75" customHeight="1" x14ac:dyDescent="0.2">
      <c r="A220" s="63">
        <v>3434</v>
      </c>
      <c r="B220" s="65" t="s">
        <v>442</v>
      </c>
      <c r="C220" s="247" t="s">
        <v>443</v>
      </c>
      <c r="D220" s="194">
        <v>7.78</v>
      </c>
      <c r="E220" s="194"/>
      <c r="F220" s="45">
        <f t="shared" si="26"/>
        <v>0</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37570.199999999997</v>
      </c>
      <c r="E230" s="60">
        <f>E231+E234+E237+E242+E246+E250+E254+E257</f>
        <v>41009.840000000004</v>
      </c>
      <c r="F230" s="45">
        <f t="shared" ref="F230:F245" si="44">IF(D230&lt;&gt;0,IF(E230/D230&gt;=100,"&gt;&gt;100",E230/D230*100),"-")</f>
        <v>109.15523473391147</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1089.3399999999999</v>
      </c>
      <c r="E237" s="60">
        <f t="shared" si="47"/>
        <v>1001.18</v>
      </c>
      <c r="F237" s="45">
        <f t="shared" si="44"/>
        <v>91.907026272789025</v>
      </c>
    </row>
    <row r="238" spans="1:6" ht="12" x14ac:dyDescent="0.2">
      <c r="A238" s="63">
        <v>3631</v>
      </c>
      <c r="B238" s="65" t="s">
        <v>478</v>
      </c>
      <c r="C238" s="247" t="s">
        <v>479</v>
      </c>
      <c r="D238" s="194">
        <v>1089.3399999999999</v>
      </c>
      <c r="E238" s="194">
        <v>1001.18</v>
      </c>
      <c r="F238" s="45">
        <f t="shared" si="44"/>
        <v>91.907026272789025</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36480.86</v>
      </c>
      <c r="E250" s="60">
        <f t="shared" si="50"/>
        <v>40008.660000000003</v>
      </c>
      <c r="F250" s="45">
        <f t="shared" ref="F250:F253" si="51">IF(D250&lt;&gt;0,IF(E250/D250&gt;=100,"&gt;&gt;100",E250/D250*100),"-")</f>
        <v>109.67027641343982</v>
      </c>
    </row>
    <row r="251" spans="1:6" ht="24" x14ac:dyDescent="0.2">
      <c r="A251" s="63">
        <v>3672</v>
      </c>
      <c r="B251" s="64" t="s">
        <v>501</v>
      </c>
      <c r="C251" s="247" t="s">
        <v>502</v>
      </c>
      <c r="D251" s="194">
        <v>36480.86</v>
      </c>
      <c r="E251" s="194">
        <v>40008.660000000003</v>
      </c>
      <c r="F251" s="45">
        <f t="shared" si="51"/>
        <v>109.67027641343982</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9141.5299999999988</v>
      </c>
      <c r="E262" s="60">
        <f t="shared" si="55"/>
        <v>11760</v>
      </c>
      <c r="F262" s="45">
        <f t="shared" ref="F262:F268" si="56">IF(D262&lt;&gt;0,IF(E262/D262&gt;=100,"&gt;&gt;100",E262/D262*100),"-")</f>
        <v>128.64367343322181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9141.5299999999988</v>
      </c>
      <c r="E269" s="60">
        <f t="shared" si="58"/>
        <v>11760</v>
      </c>
      <c r="F269" s="45">
        <f t="shared" ref="F269:F272" si="59">IF(D269&lt;&gt;0,IF(E269/D269&gt;=100,"&gt;&gt;100",E269/D269*100),"-")</f>
        <v>128.64367343322181</v>
      </c>
    </row>
    <row r="270" spans="1:6" ht="12.75" customHeight="1" x14ac:dyDescent="0.2">
      <c r="A270" s="63">
        <v>3721</v>
      </c>
      <c r="B270" s="65" t="s">
        <v>533</v>
      </c>
      <c r="C270" s="247" t="s">
        <v>534</v>
      </c>
      <c r="D270" s="194">
        <v>1795.42</v>
      </c>
      <c r="E270" s="194">
        <v>6560</v>
      </c>
      <c r="F270" s="45">
        <f t="shared" si="59"/>
        <v>365.37411859063616</v>
      </c>
    </row>
    <row r="271" spans="1:6" ht="12.75" customHeight="1" x14ac:dyDescent="0.2">
      <c r="A271" s="63">
        <v>3722</v>
      </c>
      <c r="B271" s="65" t="s">
        <v>535</v>
      </c>
      <c r="C271" s="247" t="s">
        <v>536</v>
      </c>
      <c r="D271" s="194">
        <v>7346.11</v>
      </c>
      <c r="E271" s="194">
        <v>5200</v>
      </c>
      <c r="F271" s="45">
        <f t="shared" si="59"/>
        <v>70.78576280507643</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41675.230000000003</v>
      </c>
      <c r="E273" s="60">
        <f t="shared" si="60"/>
        <v>39327.199999999997</v>
      </c>
      <c r="F273" s="45">
        <f t="shared" ref="F273:F277" si="61">IF(D273&lt;&gt;0,IF(E273/D273&gt;=100,"&gt;&gt;100",E273/D273*100),"-")</f>
        <v>94.365885923125063</v>
      </c>
    </row>
    <row r="274" spans="1:6" ht="12.75" customHeight="1" x14ac:dyDescent="0.2">
      <c r="A274" s="63">
        <v>381</v>
      </c>
      <c r="B274" s="64" t="s">
        <v>541</v>
      </c>
      <c r="C274" s="247" t="s">
        <v>542</v>
      </c>
      <c r="D274" s="60">
        <f t="shared" ref="D274:E274" si="62">SUM(D275:D277)</f>
        <v>41675.230000000003</v>
      </c>
      <c r="E274" s="60">
        <f t="shared" si="62"/>
        <v>39327.199999999997</v>
      </c>
      <c r="F274" s="45">
        <f t="shared" si="61"/>
        <v>94.365885923125063</v>
      </c>
    </row>
    <row r="275" spans="1:6" ht="12.75" customHeight="1" x14ac:dyDescent="0.2">
      <c r="A275" s="63">
        <v>3811</v>
      </c>
      <c r="B275" s="64" t="s">
        <v>543</v>
      </c>
      <c r="C275" s="247" t="s">
        <v>544</v>
      </c>
      <c r="D275" s="194">
        <v>41675.230000000003</v>
      </c>
      <c r="E275" s="194">
        <v>39327.199999999997</v>
      </c>
      <c r="F275" s="45">
        <f t="shared" si="61"/>
        <v>94.365885923125063</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160198.56</v>
      </c>
      <c r="E299" s="60">
        <f>E152-E297+E298</f>
        <v>179769.94</v>
      </c>
      <c r="F299" s="45">
        <f t="shared" si="68"/>
        <v>112.21695126348202</v>
      </c>
    </row>
    <row r="300" spans="1:6" ht="12.75" customHeight="1" x14ac:dyDescent="0.2">
      <c r="A300" s="63" t="s">
        <v>582</v>
      </c>
      <c r="B300" s="64" t="s">
        <v>593</v>
      </c>
      <c r="C300" s="247" t="s">
        <v>594</v>
      </c>
      <c r="D300" s="60">
        <f>IF(D6&gt;=D299,D6-D299,0)</f>
        <v>63214.350000000035</v>
      </c>
      <c r="E300" s="60">
        <f>IF(E6&gt;=E299,E6-E299,0)</f>
        <v>30847.609999999957</v>
      </c>
      <c r="F300" s="45">
        <f t="shared" si="68"/>
        <v>48.798429470523608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2597450.1800000002</v>
      </c>
      <c r="E302" s="194">
        <v>2689770.68</v>
      </c>
      <c r="F302" s="45">
        <f t="shared" si="68"/>
        <v>103.55427413818579</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272841.25</v>
      </c>
      <c r="E304" s="194">
        <v>249289.35</v>
      </c>
      <c r="F304" s="45">
        <f t="shared" si="68"/>
        <v>91.367910827266769</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279.31</v>
      </c>
      <c r="E360" s="60">
        <f t="shared" si="86"/>
        <v>63686.53</v>
      </c>
      <c r="F360" s="45" t="str">
        <f t="shared" si="72"/>
        <v>&gt;&gt;100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279.31</v>
      </c>
      <c r="E373" s="60">
        <f t="shared" si="90"/>
        <v>1250</v>
      </c>
      <c r="F373" s="45">
        <f t="shared" si="72"/>
        <v>447.53141670545278</v>
      </c>
    </row>
    <row r="374" spans="1:6" ht="12.75" customHeight="1" x14ac:dyDescent="0.2">
      <c r="A374" s="63">
        <v>421</v>
      </c>
      <c r="B374" s="64" t="s">
        <v>732</v>
      </c>
      <c r="C374" s="247" t="s">
        <v>733</v>
      </c>
      <c r="D374" s="60">
        <f t="shared" ref="D374:E374" si="91">SUM(D375:D378)</f>
        <v>279.31</v>
      </c>
      <c r="E374" s="60">
        <f t="shared" si="91"/>
        <v>1250</v>
      </c>
      <c r="F374" s="45">
        <f t="shared" si="72"/>
        <v>447.53141670545278</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279.31</v>
      </c>
      <c r="E378" s="194">
        <v>1250</v>
      </c>
      <c r="F378" s="45">
        <f t="shared" si="72"/>
        <v>447.53141670545278</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62436.53</v>
      </c>
      <c r="F412" s="45" t="str">
        <f t="shared" si="72"/>
        <v>-</v>
      </c>
    </row>
    <row r="413" spans="1:6" ht="12.75" customHeight="1" x14ac:dyDescent="0.2">
      <c r="A413" s="63">
        <v>451</v>
      </c>
      <c r="B413" s="64" t="s">
        <v>785</v>
      </c>
      <c r="C413" s="247" t="s">
        <v>786</v>
      </c>
      <c r="D413" s="194">
        <v>0</v>
      </c>
      <c r="E413" s="194">
        <v>62436.53</v>
      </c>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279.31</v>
      </c>
      <c r="E418" s="60">
        <f t="shared" si="102"/>
        <v>63686.53</v>
      </c>
      <c r="F418" s="45" t="str">
        <f t="shared" si="72"/>
        <v>&gt;&gt;100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1697936.39</v>
      </c>
      <c r="E420" s="194">
        <v>1992415.8</v>
      </c>
      <c r="F420" s="45">
        <f t="shared" si="72"/>
        <v>117.34337114949282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223412.91000000003</v>
      </c>
      <c r="E422" s="60">
        <f>E6+E308</f>
        <v>210617.54999999996</v>
      </c>
      <c r="F422" s="45">
        <f t="shared" si="72"/>
        <v>94.272775015553009</v>
      </c>
    </row>
    <row r="423" spans="1:6" ht="12.75" customHeight="1" x14ac:dyDescent="0.2">
      <c r="A423" s="63" t="s">
        <v>582</v>
      </c>
      <c r="B423" s="64" t="s">
        <v>805</v>
      </c>
      <c r="C423" s="247" t="s">
        <v>806</v>
      </c>
      <c r="D423" s="60">
        <f t="shared" ref="D423:E423" si="103">D299+D360</f>
        <v>160477.87</v>
      </c>
      <c r="E423" s="60">
        <f t="shared" si="103"/>
        <v>243456.47</v>
      </c>
      <c r="F423" s="45">
        <f t="shared" si="72"/>
        <v>151.70719177666055</v>
      </c>
    </row>
    <row r="424" spans="1:6" ht="12.75" customHeight="1" x14ac:dyDescent="0.2">
      <c r="A424" s="63" t="s">
        <v>582</v>
      </c>
      <c r="B424" s="64" t="s">
        <v>807</v>
      </c>
      <c r="C424" s="247" t="s">
        <v>808</v>
      </c>
      <c r="D424" s="60">
        <f t="shared" ref="D424:E424" si="104">IF(D422&gt;=D423,D422-D423,0)</f>
        <v>62935.040000000037</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32838.920000000042</v>
      </c>
      <c r="F425" s="45" t="str">
        <f t="shared" si="72"/>
        <v>-</v>
      </c>
    </row>
    <row r="426" spans="1:6" ht="12.75" customHeight="1" x14ac:dyDescent="0.2">
      <c r="A426" s="251" t="s">
        <v>811</v>
      </c>
      <c r="B426" s="183" t="s">
        <v>812</v>
      </c>
      <c r="C426" s="252" t="s">
        <v>813</v>
      </c>
      <c r="D426" s="60">
        <f t="shared" ref="D426:E426" si="106">IF(D302-D303+D419-D420&gt;=0,D302-D303+D419-D420,0)</f>
        <v>899513.79000000027</v>
      </c>
      <c r="E426" s="60">
        <f t="shared" si="106"/>
        <v>697354.88000000012</v>
      </c>
      <c r="F426" s="45">
        <f t="shared" si="72"/>
        <v>77.525757553978124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272841.25</v>
      </c>
      <c r="E428" s="81">
        <f t="shared" si="108"/>
        <v>249289.35</v>
      </c>
      <c r="F428" s="61">
        <f t="shared" si="72"/>
        <v>91.367910827266769</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11889.48</v>
      </c>
      <c r="E641" s="194">
        <v>11889.48</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223412.91000000003</v>
      </c>
      <c r="E643" s="60">
        <f>E422+E430</f>
        <v>210617.54999999996</v>
      </c>
      <c r="F643" s="45">
        <f t="shared" si="109"/>
        <v>94.272775015553009</v>
      </c>
    </row>
    <row r="644" spans="1:6" ht="12.75" customHeight="1" x14ac:dyDescent="0.2">
      <c r="A644" s="63" t="s">
        <v>582</v>
      </c>
      <c r="B644" s="64" t="s">
        <v>1238</v>
      </c>
      <c r="C644" s="247" t="s">
        <v>1239</v>
      </c>
      <c r="D644" s="60">
        <f>D423+D535</f>
        <v>160477.87</v>
      </c>
      <c r="E644" s="60">
        <f>E423+E535</f>
        <v>243456.47</v>
      </c>
      <c r="F644" s="45">
        <f t="shared" si="109"/>
        <v>151.70719177666055</v>
      </c>
    </row>
    <row r="645" spans="1:6" ht="12.75" customHeight="1" x14ac:dyDescent="0.2">
      <c r="A645" s="63" t="s">
        <v>582</v>
      </c>
      <c r="B645" s="64" t="s">
        <v>1240</v>
      </c>
      <c r="C645" s="247" t="s">
        <v>1241</v>
      </c>
      <c r="D645" s="60">
        <f t="shared" ref="D645:E645" si="163">IF(D643&gt;=D644,D643-D644,0)</f>
        <v>62935.040000000037</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32838.920000000042</v>
      </c>
      <c r="F646" s="45" t="str">
        <f t="shared" si="109"/>
        <v>-</v>
      </c>
    </row>
    <row r="647" spans="1:6" ht="24" x14ac:dyDescent="0.2">
      <c r="A647" s="251" t="s">
        <v>1244</v>
      </c>
      <c r="B647" s="64" t="s">
        <v>1245</v>
      </c>
      <c r="C647" s="252" t="s">
        <v>1244</v>
      </c>
      <c r="D647" s="60">
        <f>IF(D426-D427+D641-D642&gt;=0,D426-D427+D641-D642,0)</f>
        <v>911403.27000000025</v>
      </c>
      <c r="E647" s="60">
        <f>IF(E426-E427+E641-E642&gt;=0,E426-E427+E641-E642,0)</f>
        <v>709244.3600000001</v>
      </c>
      <c r="F647" s="45">
        <f t="shared" si="109"/>
        <v>77.81893957874432</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974338.31000000029</v>
      </c>
      <c r="E649" s="60">
        <f t="shared" si="165"/>
        <v>676405.44000000006</v>
      </c>
      <c r="F649" s="45">
        <f t="shared" si="109"/>
        <v>69.422030629176419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1050999.31</v>
      </c>
      <c r="E653" s="194">
        <v>751576.56</v>
      </c>
      <c r="F653" s="45">
        <f t="shared" ref="F653:F740" si="167">IF(D653&lt;&gt;0,IF(E653/D653&gt;=100,"&gt;&gt;100",E653/D653*100),"-")</f>
        <v>71.5106616007198</v>
      </c>
    </row>
    <row r="654" spans="1:6" ht="12.75" customHeight="1" x14ac:dyDescent="0.2">
      <c r="A654" s="63" t="s">
        <v>1257</v>
      </c>
      <c r="B654" s="64" t="s">
        <v>1258</v>
      </c>
      <c r="C654" s="247" t="s">
        <v>1257</v>
      </c>
      <c r="D654" s="194">
        <v>226012.9</v>
      </c>
      <c r="E654" s="194">
        <v>229907.84</v>
      </c>
      <c r="F654" s="45">
        <f t="shared" si="167"/>
        <v>101.72332641189949</v>
      </c>
    </row>
    <row r="655" spans="1:6" ht="12.75" customHeight="1" x14ac:dyDescent="0.2">
      <c r="A655" s="63" t="s">
        <v>1259</v>
      </c>
      <c r="B655" s="64" t="s">
        <v>1260</v>
      </c>
      <c r="C655" s="247" t="s">
        <v>1259</v>
      </c>
      <c r="D655" s="194">
        <v>238858.11</v>
      </c>
      <c r="E655" s="194">
        <v>150664.24</v>
      </c>
      <c r="F655" s="45">
        <f t="shared" si="167"/>
        <v>63.076878570294305</v>
      </c>
    </row>
    <row r="656" spans="1:6" ht="24" x14ac:dyDescent="0.2">
      <c r="A656" s="63">
        <v>11</v>
      </c>
      <c r="B656" s="64" t="s">
        <v>1261</v>
      </c>
      <c r="C656" s="247" t="s">
        <v>1262</v>
      </c>
      <c r="D656" s="60">
        <f t="shared" ref="D656:E656" si="168">+D653+D654-D655</f>
        <v>1038154.1</v>
      </c>
      <c r="E656" s="60">
        <f t="shared" si="168"/>
        <v>830820.16</v>
      </c>
      <c r="F656" s="45">
        <f t="shared" si="167"/>
        <v>80.028596910612791</v>
      </c>
    </row>
    <row r="657" spans="1:6" ht="24" x14ac:dyDescent="0.2">
      <c r="A657" s="63" t="s">
        <v>582</v>
      </c>
      <c r="B657" s="64" t="s">
        <v>1263</v>
      </c>
      <c r="C657" s="247" t="s">
        <v>1264</v>
      </c>
      <c r="D657" s="253">
        <v>8</v>
      </c>
      <c r="E657" s="253">
        <v>8</v>
      </c>
      <c r="F657" s="45">
        <f t="shared" si="167"/>
        <v>100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8</v>
      </c>
      <c r="E659" s="253">
        <v>8</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820.5</v>
      </c>
      <c r="E661" s="194">
        <v>961.18</v>
      </c>
      <c r="F661" s="45">
        <f t="shared" si="167"/>
        <v>117.14564290067031</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v>1902.72</v>
      </c>
      <c r="F663" s="71" t="str">
        <f t="shared" si="167"/>
        <v>-</v>
      </c>
    </row>
    <row r="664" spans="1:6" ht="12.75" customHeight="1" x14ac:dyDescent="0.2">
      <c r="A664" s="70" t="s">
        <v>1278</v>
      </c>
      <c r="B664" s="65" t="s">
        <v>1279</v>
      </c>
      <c r="C664" s="277" t="s">
        <v>1278</v>
      </c>
      <c r="D664" s="192">
        <v>6174.61</v>
      </c>
      <c r="E664" s="192">
        <v>3977.59</v>
      </c>
      <c r="F664" s="71">
        <f t="shared" si="167"/>
        <v>64.418481491138706</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v>15747</v>
      </c>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11336.66</v>
      </c>
      <c r="E703" s="192"/>
      <c r="F703" s="71">
        <f t="shared" si="167"/>
        <v>0</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1094.68</v>
      </c>
      <c r="E734" s="192">
        <v>1064.92</v>
      </c>
      <c r="F734" s="71">
        <f t="shared" si="167"/>
        <v>97.281397303321512</v>
      </c>
    </row>
    <row r="735" spans="1:6" ht="12.75" customHeight="1" x14ac:dyDescent="0.2">
      <c r="A735" s="63" t="s">
        <v>1400</v>
      </c>
      <c r="B735" s="64" t="s">
        <v>1401</v>
      </c>
      <c r="C735" s="247" t="s">
        <v>1400</v>
      </c>
      <c r="D735" s="194">
        <v>28.66</v>
      </c>
      <c r="E735" s="194"/>
      <c r="F735" s="45">
        <f t="shared" si="167"/>
        <v>0</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303.69</v>
      </c>
      <c r="E738" s="194"/>
      <c r="F738" s="45">
        <f t="shared" si="167"/>
        <v>0</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208.96</v>
      </c>
      <c r="E741" s="192">
        <v>208.95</v>
      </c>
      <c r="F741" s="71">
        <f t="shared" ref="F741:F1006" si="169">IF(D741&lt;&gt;0,IF(E741/D741&gt;=100,"&gt;&gt;100",E741/D741*100),"-")</f>
        <v>99.995214395099524</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60</v>
      </c>
      <c r="E780" s="192">
        <v>40</v>
      </c>
      <c r="F780" s="71">
        <f t="shared" si="169"/>
        <v>66.666666666666657</v>
      </c>
    </row>
    <row r="781" spans="1:6" ht="12.75" customHeight="1" x14ac:dyDescent="0.2">
      <c r="A781" s="70">
        <v>36315</v>
      </c>
      <c r="B781" s="65" t="s">
        <v>1492</v>
      </c>
      <c r="C781" s="278" t="s">
        <v>1493</v>
      </c>
      <c r="D781" s="192">
        <v>1029.3399999999999</v>
      </c>
      <c r="E781" s="192">
        <v>961.18</v>
      </c>
      <c r="F781" s="71">
        <f t="shared" si="169"/>
        <v>93.37828122874852</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800</v>
      </c>
      <c r="E848" s="194">
        <v>800</v>
      </c>
      <c r="F848" s="45">
        <f t="shared" si="169"/>
        <v>100</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995.42</v>
      </c>
      <c r="E850" s="194">
        <v>5760</v>
      </c>
      <c r="F850" s="45">
        <f t="shared" si="169"/>
        <v>578.65021799843282</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7346.11</v>
      </c>
      <c r="E852" s="194">
        <v>5200</v>
      </c>
      <c r="F852" s="45">
        <f t="shared" si="169"/>
        <v>70.78576280507643</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1990</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1999</v>
      </c>
      <c r="E3" s="308" t="s">
        <v>2000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2996</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2997</v>
      </c>
      <c r="C6" s="261" t="s">
        <v>2998</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2999</v>
      </c>
      <c r="C7" s="134" t="s">
        <v>3000</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2724</v>
      </c>
      <c r="B8" s="65" t="s">
        <v>3001</v>
      </c>
      <c r="C8" s="134" t="s">
        <v>2724</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2726</v>
      </c>
      <c r="B9" s="65" t="s">
        <v>3002</v>
      </c>
      <c r="C9" s="134" t="s">
        <v>2726</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2734</v>
      </c>
      <c r="B10" s="65" t="s">
        <v>3003</v>
      </c>
      <c r="C10" s="134" t="s">
        <v>2734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3004</v>
      </c>
      <c r="B11" s="65" t="s">
        <v>3005</v>
      </c>
      <c r="C11" s="134" t="s">
        <v>3004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2758</v>
      </c>
      <c r="B12" s="65" t="s">
        <v>3006</v>
      </c>
      <c r="C12" s="134" t="s">
        <v>2758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3007</v>
      </c>
      <c r="B13" s="65" t="s">
        <v>3008</v>
      </c>
      <c r="C13" s="134" t="s">
        <v>3007</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3009</v>
      </c>
      <c r="B14" s="65" t="s">
        <v>638</v>
      </c>
      <c r="C14" s="134" t="s">
        <v>3009</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3010</v>
      </c>
      <c r="B15" s="65" t="s">
        <v>640</v>
      </c>
      <c r="C15" s="134" t="s">
        <v>3010</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3011</v>
      </c>
      <c r="B16" s="65" t="s">
        <v>642</v>
      </c>
      <c r="C16" s="134" t="s">
        <v>3011</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3012</v>
      </c>
      <c r="B17" s="65" t="s">
        <v>644</v>
      </c>
      <c r="C17" s="134" t="s">
        <v>3012</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3013</v>
      </c>
      <c r="B18" s="65" t="s">
        <v>3014</v>
      </c>
      <c r="C18" s="134" t="s">
        <v>3013</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3015</v>
      </c>
      <c r="B19" s="65" t="s">
        <v>3016</v>
      </c>
      <c r="C19" s="134" t="s">
        <v>3015</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3017</v>
      </c>
      <c r="B20" s="65" t="s">
        <v>648</v>
      </c>
      <c r="C20" s="134" t="s">
        <v>3017</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3018</v>
      </c>
      <c r="B21" s="65" t="s">
        <v>741</v>
      </c>
      <c r="C21" s="134" t="s">
        <v>3018</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3019</v>
      </c>
      <c r="B22" s="65" t="s">
        <v>652</v>
      </c>
      <c r="C22" s="134" t="s">
        <v>3019</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3020</v>
      </c>
      <c r="B23" s="65" t="s">
        <v>654</v>
      </c>
      <c r="C23" s="134" t="s">
        <v>3020</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3021</v>
      </c>
      <c r="B24" s="65" t="s">
        <v>3022</v>
      </c>
      <c r="C24" s="134" t="s">
        <v>3021</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3023</v>
      </c>
      <c r="B25" s="65" t="s">
        <v>658</v>
      </c>
      <c r="C25" s="134" t="s">
        <v>3023</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3024</v>
      </c>
      <c r="B26" s="65" t="s">
        <v>660</v>
      </c>
      <c r="C26" s="134" t="s">
        <v>3024</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3025</v>
      </c>
      <c r="B27" s="65" t="s">
        <v>663</v>
      </c>
      <c r="C27" s="134" t="s">
        <v>3025</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3026</v>
      </c>
      <c r="B28" s="65" t="s">
        <v>3027</v>
      </c>
      <c r="C28" s="134" t="s">
        <v>3026</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3028</v>
      </c>
      <c r="B29" s="65" t="s">
        <v>3029</v>
      </c>
      <c r="C29" s="134" t="s">
        <v>3028</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3030</v>
      </c>
      <c r="B30" s="65" t="s">
        <v>666</v>
      </c>
      <c r="C30" s="134" t="s">
        <v>3030</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3031</v>
      </c>
      <c r="B31" s="65" t="s">
        <v>3032</v>
      </c>
      <c r="C31" s="134" t="s">
        <v>3031</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3033</v>
      </c>
      <c r="B32" s="65" t="s">
        <v>670</v>
      </c>
      <c r="C32" s="134" t="s">
        <v>3033</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3034</v>
      </c>
      <c r="B33" s="65" t="s">
        <v>672</v>
      </c>
      <c r="C33" s="134" t="s">
        <v>3034</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3035</v>
      </c>
      <c r="B34" s="65" t="s">
        <v>3036</v>
      </c>
      <c r="C34" s="134" t="s">
        <v>3035</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3037</v>
      </c>
      <c r="B35" s="65" t="s">
        <v>3038</v>
      </c>
      <c r="C35" s="134" t="s">
        <v>3037</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3039</v>
      </c>
      <c r="B36" s="65" t="s">
        <v>757</v>
      </c>
      <c r="C36" s="134" t="s">
        <v>3039</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3040</v>
      </c>
      <c r="B37" s="65" t="s">
        <v>678</v>
      </c>
      <c r="C37" s="134" t="s">
        <v>3040</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3041</v>
      </c>
      <c r="B38" s="65" t="s">
        <v>680</v>
      </c>
      <c r="C38" s="134" t="s">
        <v>3041</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3042</v>
      </c>
      <c r="B39" s="65" t="s">
        <v>682</v>
      </c>
      <c r="C39" s="134" t="s">
        <v>3042</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3043</v>
      </c>
      <c r="B40" s="65" t="s">
        <v>3044</v>
      </c>
      <c r="C40" s="134" t="s">
        <v>3043</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3045</v>
      </c>
      <c r="B41" s="65" t="s">
        <v>3046</v>
      </c>
      <c r="C41" s="134" t="s">
        <v>3045</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3047</v>
      </c>
      <c r="B42" s="65" t="s">
        <v>686</v>
      </c>
      <c r="C42" s="134" t="s">
        <v>3047</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3048</v>
      </c>
      <c r="B43" s="65" t="s">
        <v>688</v>
      </c>
      <c r="C43" s="134" t="s">
        <v>3048</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3049</v>
      </c>
      <c r="B44" s="65" t="s">
        <v>3050</v>
      </c>
      <c r="C44" s="134" t="s">
        <v>3049</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3051</v>
      </c>
      <c r="B45" s="65" t="s">
        <v>3052</v>
      </c>
      <c r="C45" s="134" t="s">
        <v>3051</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3053</v>
      </c>
      <c r="B46" s="65" t="s">
        <v>692</v>
      </c>
      <c r="C46" s="134" t="s">
        <v>3053</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3054</v>
      </c>
      <c r="B47" s="65" t="s">
        <v>3055</v>
      </c>
      <c r="C47" s="134" t="s">
        <v>3054</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3056</v>
      </c>
      <c r="B48" s="65" t="s">
        <v>696</v>
      </c>
      <c r="C48" s="134" t="s">
        <v>3056</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3057</v>
      </c>
      <c r="B49" s="65" t="s">
        <v>698</v>
      </c>
      <c r="C49" s="134" t="s">
        <v>3057</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3058</v>
      </c>
      <c r="B50" s="65" t="s">
        <v>3059</v>
      </c>
      <c r="C50" s="134" t="s">
        <v>3058</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2770</v>
      </c>
      <c r="B51" s="65" t="s">
        <v>2664</v>
      </c>
      <c r="C51" s="134" t="s">
        <v>2770</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2784</v>
      </c>
      <c r="B52" s="65" t="s">
        <v>3060</v>
      </c>
      <c r="C52" s="134" t="s">
        <v>2784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2786</v>
      </c>
      <c r="B53" s="65" t="s">
        <v>3061</v>
      </c>
      <c r="C53" s="134" t="s">
        <v>2786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2792</v>
      </c>
      <c r="B54" s="65" t="s">
        <v>3062</v>
      </c>
      <c r="C54" s="134" t="s">
        <v>2792</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2862</v>
      </c>
      <c r="B55" s="65" t="s">
        <v>3063</v>
      </c>
      <c r="C55" s="134" t="s">
        <v>2862</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2864</v>
      </c>
      <c r="B56" s="65" t="s">
        <v>3064</v>
      </c>
      <c r="C56" s="134" t="s">
        <v>2864</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2866</v>
      </c>
      <c r="B57" s="65" t="s">
        <v>3065</v>
      </c>
      <c r="C57" s="134" t="s">
        <v>2866</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2868</v>
      </c>
      <c r="B58" s="65" t="s">
        <v>3066</v>
      </c>
      <c r="C58" s="134" t="s">
        <v>2868</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2870</v>
      </c>
      <c r="B59" s="65" t="s">
        <v>3067</v>
      </c>
      <c r="C59" s="134" t="s">
        <v>2870</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2872</v>
      </c>
      <c r="B60" s="65" t="s">
        <v>3068</v>
      </c>
      <c r="C60" s="134" t="s">
        <v>2872</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2874</v>
      </c>
      <c r="B61" s="65" t="s">
        <v>3069</v>
      </c>
      <c r="C61" s="134" t="s">
        <v>2874</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2876</v>
      </c>
      <c r="B62" s="65" t="s">
        <v>3070</v>
      </c>
      <c r="C62" s="134" t="s">
        <v>2876</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2878</v>
      </c>
      <c r="B63" s="65" t="s">
        <v>3071</v>
      </c>
      <c r="C63" s="134" t="s">
        <v>2878</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2880</v>
      </c>
      <c r="B64" s="65" t="s">
        <v>3072</v>
      </c>
      <c r="C64" s="134" t="s">
        <v>2880</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2882</v>
      </c>
      <c r="B65" s="65" t="s">
        <v>3073</v>
      </c>
      <c r="C65" s="134" t="s">
        <v>2882</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2884</v>
      </c>
      <c r="B66" s="65" t="s">
        <v>3074</v>
      </c>
      <c r="C66" s="134" t="s">
        <v>2884</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2886</v>
      </c>
      <c r="B67" s="65" t="s">
        <v>3075</v>
      </c>
      <c r="C67" s="134" t="s">
        <v>2886</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2888</v>
      </c>
      <c r="B68" s="65" t="s">
        <v>3076</v>
      </c>
      <c r="C68" s="134" t="s">
        <v>2888</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3077</v>
      </c>
      <c r="B69" s="65" t="s">
        <v>3078</v>
      </c>
      <c r="C69" s="134" t="s">
        <v>3077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3079</v>
      </c>
      <c r="B70" s="65" t="s">
        <v>3080</v>
      </c>
      <c r="C70" s="134" t="s">
        <v>3079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3081</v>
      </c>
      <c r="B71" s="65" t="s">
        <v>3082</v>
      </c>
      <c r="C71" s="134" t="s">
        <v>3081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3083</v>
      </c>
      <c r="B72" s="65" t="s">
        <v>3084</v>
      </c>
      <c r="C72" s="134" t="s">
        <v>3083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3085</v>
      </c>
      <c r="B73" s="65" t="s">
        <v>3086</v>
      </c>
      <c r="C73" s="134" t="s">
        <v>3085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3087</v>
      </c>
      <c r="B74" s="65" t="s">
        <v>3088</v>
      </c>
      <c r="C74" s="134" t="s">
        <v>3087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3089</v>
      </c>
      <c r="B75" s="65" t="s">
        <v>3090</v>
      </c>
      <c r="C75" s="134" t="s">
        <v>3089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3091</v>
      </c>
      <c r="B76" s="65" t="s">
        <v>3092</v>
      </c>
      <c r="C76" s="134" t="s">
        <v>3091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3093</v>
      </c>
      <c r="B77" s="65" t="s">
        <v>3094</v>
      </c>
      <c r="C77" s="134" t="s">
        <v>3093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3095</v>
      </c>
      <c r="B78" s="65" t="s">
        <v>3096</v>
      </c>
      <c r="C78" s="134" t="s">
        <v>3095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3097</v>
      </c>
      <c r="B79" s="65" t="s">
        <v>3098</v>
      </c>
      <c r="C79" s="134" t="s">
        <v>3097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3099</v>
      </c>
      <c r="B80" s="65" t="s">
        <v>3100</v>
      </c>
      <c r="C80" s="134" t="s">
        <v>3099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3101</v>
      </c>
      <c r="B81" s="65" t="s">
        <v>3102</v>
      </c>
      <c r="C81" s="134" t="s">
        <v>3101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3103</v>
      </c>
      <c r="B82" s="65" t="s">
        <v>3104</v>
      </c>
      <c r="C82" s="134" t="s">
        <v>3103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3105</v>
      </c>
      <c r="B83" s="65" t="s">
        <v>3106</v>
      </c>
      <c r="C83" s="134" t="s">
        <v>3105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3107</v>
      </c>
      <c r="B84" s="65" t="s">
        <v>3108</v>
      </c>
      <c r="C84" s="134" t="s">
        <v>3107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3109</v>
      </c>
      <c r="B85" s="65" t="s">
        <v>3110</v>
      </c>
      <c r="C85" s="134" t="s">
        <v>3109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3111</v>
      </c>
      <c r="B86" s="65" t="s">
        <v>3112</v>
      </c>
      <c r="C86" s="134" t="s">
        <v>3111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3113</v>
      </c>
      <c r="B87" s="65" t="s">
        <v>3114</v>
      </c>
      <c r="C87" s="134" t="s">
        <v>3113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3115</v>
      </c>
      <c r="B88" s="65" t="s">
        <v>3116</v>
      </c>
      <c r="C88" s="134" t="s">
        <v>3115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3117</v>
      </c>
      <c r="C89" s="134" t="s">
        <v>3118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3119</v>
      </c>
      <c r="B90" s="65" t="s">
        <v>3120</v>
      </c>
      <c r="C90" s="134" t="s">
        <v>3119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3121</v>
      </c>
      <c r="B91" s="65" t="s">
        <v>3122</v>
      </c>
      <c r="C91" s="134" t="s">
        <v>3121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3123</v>
      </c>
      <c r="B92" s="65" t="s">
        <v>3124</v>
      </c>
      <c r="C92" s="134" t="s">
        <v>3123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3125</v>
      </c>
      <c r="B93" s="65" t="s">
        <v>3126</v>
      </c>
      <c r="C93" s="134" t="s">
        <v>3125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3127</v>
      </c>
      <c r="B94" s="65" t="s">
        <v>3128</v>
      </c>
      <c r="C94" s="134" t="s">
        <v>3127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3129</v>
      </c>
      <c r="B95" s="65" t="s">
        <v>3130</v>
      </c>
      <c r="C95" s="134" t="s">
        <v>3129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3131</v>
      </c>
      <c r="B96" s="65" t="s">
        <v>3132</v>
      </c>
      <c r="C96" s="134" t="s">
        <v>3131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3133</v>
      </c>
      <c r="B97" s="65" t="s">
        <v>3134</v>
      </c>
      <c r="C97" s="134" t="s">
        <v>3133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3135</v>
      </c>
      <c r="B98" s="65" t="s">
        <v>3136</v>
      </c>
      <c r="C98" s="134" t="s">
        <v>3135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3137</v>
      </c>
      <c r="B99" s="65" t="s">
        <v>3138</v>
      </c>
      <c r="C99" s="134" t="s">
        <v>3137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3139</v>
      </c>
      <c r="B100" s="65" t="s">
        <v>3140</v>
      </c>
      <c r="C100" s="134" t="s">
        <v>3139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3141</v>
      </c>
      <c r="B101" s="65" t="s">
        <v>3142</v>
      </c>
      <c r="C101" s="134" t="s">
        <v>3141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3143</v>
      </c>
      <c r="B102" s="65" t="s">
        <v>3144</v>
      </c>
      <c r="C102" s="134" t="s">
        <v>3143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3145</v>
      </c>
      <c r="B103" s="65" t="s">
        <v>3146</v>
      </c>
      <c r="C103" s="134" t="s">
        <v>3145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3147</v>
      </c>
      <c r="B104" s="65" t="s">
        <v>3148</v>
      </c>
      <c r="C104" s="134" t="s">
        <v>3147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3149</v>
      </c>
      <c r="B105" s="65" t="s">
        <v>3150</v>
      </c>
      <c r="C105" s="134" t="s">
        <v>3149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3151</v>
      </c>
      <c r="B106" s="65" t="s">
        <v>3152</v>
      </c>
      <c r="C106" s="134" t="s">
        <v>3151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3153</v>
      </c>
      <c r="C107" s="134" t="s">
        <v>3154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3155</v>
      </c>
      <c r="B108" s="65" t="s">
        <v>3156</v>
      </c>
      <c r="C108" s="134" t="s">
        <v>3155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3157</v>
      </c>
      <c r="B109" s="65" t="s">
        <v>3158</v>
      </c>
      <c r="C109" s="134" t="s">
        <v>3157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3159</v>
      </c>
      <c r="B110" s="65" t="s">
        <v>3160</v>
      </c>
      <c r="C110" s="134" t="s">
        <v>3159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3161</v>
      </c>
      <c r="B111" s="65" t="s">
        <v>3162</v>
      </c>
      <c r="C111" s="134" t="s">
        <v>3161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3163</v>
      </c>
      <c r="B112" s="65" t="s">
        <v>3164</v>
      </c>
      <c r="C112" s="134" t="s">
        <v>3163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3165</v>
      </c>
      <c r="B113" s="65" t="s">
        <v>3166</v>
      </c>
      <c r="C113" s="134" t="s">
        <v>3165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3167</v>
      </c>
      <c r="B114" s="65" t="s">
        <v>3168</v>
      </c>
      <c r="C114" s="134" t="s">
        <v>3167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3169</v>
      </c>
      <c r="B115" s="65" t="s">
        <v>3170</v>
      </c>
      <c r="C115" s="134" t="s">
        <v>3169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3171</v>
      </c>
      <c r="B116" s="65" t="s">
        <v>3172</v>
      </c>
      <c r="C116" s="134" t="s">
        <v>3171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3173</v>
      </c>
      <c r="B117" s="65" t="s">
        <v>3174</v>
      </c>
      <c r="C117" s="134" t="s">
        <v>3173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3175</v>
      </c>
      <c r="B118" s="65" t="s">
        <v>3176</v>
      </c>
      <c r="C118" s="134" t="s">
        <v>3175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3177</v>
      </c>
      <c r="B119" s="65" t="s">
        <v>3178</v>
      </c>
      <c r="C119" s="134" t="s">
        <v>3177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3179</v>
      </c>
      <c r="C120" s="134" t="s">
        <v>3180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3181</v>
      </c>
      <c r="B121" s="65" t="s">
        <v>3182</v>
      </c>
      <c r="C121" s="134" t="s">
        <v>3181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3183</v>
      </c>
      <c r="B122" s="65" t="s">
        <v>3184</v>
      </c>
      <c r="C122" s="134" t="s">
        <v>3183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3185</v>
      </c>
      <c r="B123" s="65" t="s">
        <v>3186</v>
      </c>
      <c r="C123" s="134" t="s">
        <v>3185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3187</v>
      </c>
      <c r="B124" s="65" t="s">
        <v>3188</v>
      </c>
      <c r="C124" s="134" t="s">
        <v>3187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3189</v>
      </c>
      <c r="B125" s="65" t="s">
        <v>3190</v>
      </c>
      <c r="C125" s="134" t="s">
        <v>3189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3191</v>
      </c>
      <c r="B126" s="65" t="s">
        <v>3192</v>
      </c>
      <c r="C126" s="134" t="s">
        <v>3191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3193</v>
      </c>
      <c r="C127" s="134" t="s">
        <v>3194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3195</v>
      </c>
      <c r="B128" s="65" t="s">
        <v>3182</v>
      </c>
      <c r="C128" s="134" t="s">
        <v>3195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3196</v>
      </c>
      <c r="B129" s="65" t="s">
        <v>3184</v>
      </c>
      <c r="C129" s="134" t="s">
        <v>3196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3197</v>
      </c>
      <c r="B130" s="65" t="s">
        <v>3186</v>
      </c>
      <c r="C130" s="134" t="s">
        <v>3197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3198</v>
      </c>
      <c r="B131" s="65" t="s">
        <v>3188</v>
      </c>
      <c r="C131" s="134" t="s">
        <v>3198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3199</v>
      </c>
      <c r="B132" s="65" t="s">
        <v>3190</v>
      </c>
      <c r="C132" s="134" t="s">
        <v>3199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3200</v>
      </c>
      <c r="B133" s="65" t="s">
        <v>3192</v>
      </c>
      <c r="C133" s="134" t="s">
        <v>3200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3201</v>
      </c>
      <c r="B134" s="65" t="s">
        <v>3202</v>
      </c>
      <c r="C134" s="134" t="s">
        <v>3201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3203</v>
      </c>
      <c r="B135" s="65" t="s">
        <v>3204</v>
      </c>
      <c r="C135" s="134" t="s">
        <v>3203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3205</v>
      </c>
      <c r="C136" s="134" t="s">
        <v>3206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3207</v>
      </c>
      <c r="B137" s="65" t="s">
        <v>922</v>
      </c>
      <c r="C137" s="134" t="s">
        <v>3207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3208</v>
      </c>
      <c r="B138" s="65" t="s">
        <v>924</v>
      </c>
      <c r="C138" s="134" t="s">
        <v>3208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3209</v>
      </c>
      <c r="B139" s="65" t="s">
        <v>926</v>
      </c>
      <c r="C139" s="134" t="s">
        <v>3209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3210</v>
      </c>
      <c r="B140" s="65" t="s">
        <v>1132</v>
      </c>
      <c r="C140" s="134" t="s">
        <v>3210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3211</v>
      </c>
      <c r="B141" s="182" t="s">
        <v>1136</v>
      </c>
      <c r="C141" s="134" t="s">
        <v>3211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3212</v>
      </c>
      <c r="B142" s="65" t="s">
        <v>938</v>
      </c>
      <c r="C142" s="134" t="s">
        <v>3212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3213</v>
      </c>
      <c r="C143" s="134" t="s">
        <v>3214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3215</v>
      </c>
      <c r="B144" s="65" t="s">
        <v>1138</v>
      </c>
      <c r="C144" s="134" t="s">
        <v>3215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3216</v>
      </c>
      <c r="B145" s="65" t="s">
        <v>940</v>
      </c>
      <c r="C145" s="134" t="s">
        <v>3216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3217</v>
      </c>
      <c r="B146" s="65" t="s">
        <v>3218</v>
      </c>
      <c r="C146" s="134" t="s">
        <v>3217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3219</v>
      </c>
      <c r="B147" s="65" t="s">
        <v>3220</v>
      </c>
      <c r="C147" s="134" t="s">
        <v>3219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3221</v>
      </c>
      <c r="B148" s="65" t="s">
        <v>3222</v>
      </c>
      <c r="C148" s="134" t="s">
        <v>3221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3223</v>
      </c>
      <c r="B149" s="65" t="s">
        <v>3224</v>
      </c>
      <c r="C149" s="134" t="s">
        <v>3223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3225</v>
      </c>
      <c r="B150" s="65" t="s">
        <v>3226</v>
      </c>
      <c r="C150" s="134" t="s">
        <v>3225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3227</v>
      </c>
      <c r="B151" s="65" t="s">
        <v>3228</v>
      </c>
      <c r="C151" s="134" t="s">
        <v>3227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3229</v>
      </c>
      <c r="B152" s="65" t="s">
        <v>3230</v>
      </c>
      <c r="C152" s="134" t="s">
        <v>3229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3231</v>
      </c>
      <c r="B153" s="65" t="s">
        <v>3232</v>
      </c>
      <c r="C153" s="134" t="s">
        <v>3231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3233</v>
      </c>
      <c r="B154" s="65" t="s">
        <v>3234</v>
      </c>
      <c r="C154" s="134" t="s">
        <v>3233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3235</v>
      </c>
      <c r="B155" s="65" t="s">
        <v>3236</v>
      </c>
      <c r="C155" s="134" t="s">
        <v>3235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3237</v>
      </c>
      <c r="B156" s="65" t="s">
        <v>3238</v>
      </c>
      <c r="C156" s="134" t="s">
        <v>3237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3239</v>
      </c>
      <c r="B157" s="65" t="s">
        <v>3240</v>
      </c>
      <c r="C157" s="134" t="s">
        <v>3239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3241</v>
      </c>
      <c r="B158" s="65" t="s">
        <v>3242</v>
      </c>
      <c r="C158" s="134" t="s">
        <v>3241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3243</v>
      </c>
      <c r="B159" s="65" t="s">
        <v>3244</v>
      </c>
      <c r="C159" s="134" t="s">
        <v>3243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3245</v>
      </c>
      <c r="B160" s="182" t="s">
        <v>3246</v>
      </c>
      <c r="C160" s="134" t="s">
        <v>3245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3247</v>
      </c>
      <c r="B161" s="65" t="s">
        <v>3248</v>
      </c>
      <c r="C161" s="134" t="s">
        <v>3247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3249</v>
      </c>
      <c r="B162" s="65" t="s">
        <v>3250</v>
      </c>
      <c r="C162" s="134" t="s">
        <v>3249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3251</v>
      </c>
      <c r="B163" s="65" t="s">
        <v>3252</v>
      </c>
      <c r="C163" s="134" t="s">
        <v>3251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3253</v>
      </c>
      <c r="B164" s="65" t="s">
        <v>3254</v>
      </c>
      <c r="C164" s="134" t="s">
        <v>3253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3255</v>
      </c>
      <c r="B165" s="65" t="s">
        <v>3256</v>
      </c>
      <c r="C165" s="134" t="s">
        <v>3255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3257</v>
      </c>
      <c r="B166" s="65" t="s">
        <v>3258</v>
      </c>
      <c r="C166" s="134" t="s">
        <v>3257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3259</v>
      </c>
      <c r="B167" s="65" t="s">
        <v>3260</v>
      </c>
      <c r="C167" s="134" t="s">
        <v>3259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3261</v>
      </c>
      <c r="B168" s="65" t="s">
        <v>3262</v>
      </c>
      <c r="C168" s="134" t="s">
        <v>3261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3263</v>
      </c>
      <c r="B169" s="65" t="s">
        <v>3264</v>
      </c>
      <c r="C169" s="134" t="s">
        <v>3263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3265</v>
      </c>
      <c r="B170" s="65" t="s">
        <v>3266</v>
      </c>
      <c r="C170" s="134" t="s">
        <v>3265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3267</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3268</v>
      </c>
      <c r="B172" s="65" t="s">
        <v>3269</v>
      </c>
      <c r="C172" s="134" t="s">
        <v>3268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3270</v>
      </c>
      <c r="B173" s="65" t="s">
        <v>3271</v>
      </c>
      <c r="C173" s="134" t="s">
        <v>3270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3272</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3273</v>
      </c>
      <c r="C175" s="134" t="s">
        <v>3274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3275</v>
      </c>
      <c r="B176" s="65" t="s">
        <v>3276</v>
      </c>
      <c r="C176" s="134" t="s">
        <v>3275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2493</v>
      </c>
      <c r="B177" s="65" t="s">
        <v>3277</v>
      </c>
      <c r="C177" s="134" t="s">
        <v>2493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2496</v>
      </c>
      <c r="B178" s="65" t="s">
        <v>2497</v>
      </c>
      <c r="C178" s="134" t="s">
        <v>2496</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2499</v>
      </c>
      <c r="B179" s="65" t="s">
        <v>2500</v>
      </c>
      <c r="C179" s="134" t="s">
        <v>2499</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2502</v>
      </c>
      <c r="B180" s="65" t="s">
        <v>3278</v>
      </c>
      <c r="C180" s="134" t="s">
        <v>2502</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3279</v>
      </c>
      <c r="B181" s="65" t="s">
        <v>3280</v>
      </c>
      <c r="C181" s="134" t="s">
        <v>3279</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3281</v>
      </c>
      <c r="B182" s="65" t="s">
        <v>3282</v>
      </c>
      <c r="C182" s="134" t="s">
        <v>3281</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3283</v>
      </c>
      <c r="B183" s="65" t="s">
        <v>3284</v>
      </c>
      <c r="C183" s="134" t="s">
        <v>3283</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2505</v>
      </c>
      <c r="B184" s="65" t="s">
        <v>2506</v>
      </c>
      <c r="C184" s="134" t="s">
        <v>2505</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2508</v>
      </c>
      <c r="B185" s="65" t="s">
        <v>3285</v>
      </c>
      <c r="C185" s="134" t="s">
        <v>2508</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3286</v>
      </c>
      <c r="B186" s="65" t="s">
        <v>3287</v>
      </c>
      <c r="C186" s="134" t="s">
        <v>3286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3288</v>
      </c>
      <c r="B187" s="65" t="s">
        <v>3289</v>
      </c>
      <c r="C187" s="134" t="s">
        <v>3288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3290</v>
      </c>
      <c r="B188" s="65" t="s">
        <v>3291</v>
      </c>
      <c r="C188" s="134" t="s">
        <v>3290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3292</v>
      </c>
      <c r="B189" s="65" t="s">
        <v>3293</v>
      </c>
      <c r="C189" s="134" t="s">
        <v>3292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3294</v>
      </c>
      <c r="B190" s="65" t="s">
        <v>3295</v>
      </c>
      <c r="C190" s="134" t="s">
        <v>3294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3296</v>
      </c>
      <c r="B191" s="65" t="s">
        <v>3297</v>
      </c>
      <c r="C191" s="134" t="s">
        <v>3296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3298</v>
      </c>
      <c r="B192" s="65" t="s">
        <v>3299</v>
      </c>
      <c r="C192" s="134" t="s">
        <v>3298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2511</v>
      </c>
      <c r="B193" s="65" t="s">
        <v>2512</v>
      </c>
      <c r="C193" s="134" t="s">
        <v>2511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2514</v>
      </c>
      <c r="B194" s="65" t="s">
        <v>2515</v>
      </c>
      <c r="C194" s="134" t="s">
        <v>2514</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2517</v>
      </c>
      <c r="B195" s="65" t="s">
        <v>2518</v>
      </c>
      <c r="C195" s="134" t="s">
        <v>2517</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2520</v>
      </c>
      <c r="B196" s="65" t="s">
        <v>3300</v>
      </c>
      <c r="C196" s="134" t="s">
        <v>2520</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3301</v>
      </c>
      <c r="B197" s="65" t="s">
        <v>3302</v>
      </c>
      <c r="C197" s="134" t="s">
        <v>3301</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3303</v>
      </c>
      <c r="B198" s="65" t="s">
        <v>3304</v>
      </c>
      <c r="C198" s="134" t="s">
        <v>3303</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3305</v>
      </c>
      <c r="B199" s="65" t="s">
        <v>3306</v>
      </c>
      <c r="C199" s="134" t="s">
        <v>3305</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3307</v>
      </c>
      <c r="B200" s="65" t="s">
        <v>3308</v>
      </c>
      <c r="C200" s="134" t="s">
        <v>3307</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3309</v>
      </c>
      <c r="B201" s="65" t="s">
        <v>3310</v>
      </c>
      <c r="C201" s="134" t="s">
        <v>3309</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3311</v>
      </c>
      <c r="B202" s="65" t="s">
        <v>3312</v>
      </c>
      <c r="C202" s="134" t="s">
        <v>3311</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3313</v>
      </c>
      <c r="C203" s="134" t="s">
        <v>3314</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3315</v>
      </c>
      <c r="B204" s="65" t="s">
        <v>3316</v>
      </c>
      <c r="C204" s="134" t="s">
        <v>3315</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3317</v>
      </c>
      <c r="B205" s="65" t="s">
        <v>3318</v>
      </c>
      <c r="C205" s="134" t="s">
        <v>3317</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3319</v>
      </c>
      <c r="B206" s="65" t="s">
        <v>3320</v>
      </c>
      <c r="C206" s="134" t="s">
        <v>3319</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3321</v>
      </c>
      <c r="B207" s="65" t="s">
        <v>2529</v>
      </c>
      <c r="C207" s="134" t="s">
        <v>3321</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3322</v>
      </c>
      <c r="B208" s="65" t="s">
        <v>3323</v>
      </c>
      <c r="C208" s="134" t="s">
        <v>3322</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3324</v>
      </c>
      <c r="B209" s="65" t="s">
        <v>2532</v>
      </c>
      <c r="C209" s="134" t="s">
        <v>3324</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3325</v>
      </c>
      <c r="C210" s="134" t="s">
        <v>3326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3327</v>
      </c>
      <c r="B211" s="65" t="s">
        <v>3316</v>
      </c>
      <c r="C211" s="134" t="s">
        <v>3327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3328</v>
      </c>
      <c r="B212" s="65" t="s">
        <v>3318</v>
      </c>
      <c r="C212" s="134" t="s">
        <v>3328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3329</v>
      </c>
      <c r="B213" s="65" t="s">
        <v>3320</v>
      </c>
      <c r="C213" s="134" t="s">
        <v>3329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3330</v>
      </c>
      <c r="B214" s="65" t="s">
        <v>2529</v>
      </c>
      <c r="C214" s="134" t="s">
        <v>3330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3331</v>
      </c>
      <c r="B215" s="65" t="s">
        <v>3323</v>
      </c>
      <c r="C215" s="134" t="s">
        <v>3331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3332</v>
      </c>
      <c r="B216" s="65" t="s">
        <v>2532</v>
      </c>
      <c r="C216" s="134" t="s">
        <v>3332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3333</v>
      </c>
      <c r="B217" s="65" t="s">
        <v>3334</v>
      </c>
      <c r="C217" s="134" t="s">
        <v>3333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3335</v>
      </c>
      <c r="B218" s="65" t="s">
        <v>3336</v>
      </c>
      <c r="C218" s="134" t="s">
        <v>3335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3337</v>
      </c>
      <c r="C219" s="134" t="s">
        <v>3338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3339</v>
      </c>
      <c r="B220" s="65" t="s">
        <v>3340</v>
      </c>
      <c r="C220" s="134" t="s">
        <v>3339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3341</v>
      </c>
      <c r="B221" s="65" t="s">
        <v>3342</v>
      </c>
      <c r="C221" s="134" t="s">
        <v>3341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3343</v>
      </c>
      <c r="B222" s="65" t="s">
        <v>3344</v>
      </c>
      <c r="C222" s="134" t="s">
        <v>3343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3345</v>
      </c>
      <c r="B223" s="65" t="s">
        <v>3346</v>
      </c>
      <c r="C223" s="134" t="s">
        <v>3345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3347</v>
      </c>
      <c r="B224" s="65" t="s">
        <v>3348</v>
      </c>
      <c r="C224" s="134" t="s">
        <v>3347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3349</v>
      </c>
      <c r="B225" s="65" t="s">
        <v>3350</v>
      </c>
      <c r="C225" s="134" t="s">
        <v>3349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3351</v>
      </c>
      <c r="B226" s="65" t="s">
        <v>3352</v>
      </c>
      <c r="C226" s="134" t="s">
        <v>3351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3353</v>
      </c>
      <c r="B227" s="65" t="s">
        <v>3354</v>
      </c>
      <c r="C227" s="134" t="s">
        <v>3353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3355</v>
      </c>
      <c r="B228" s="65" t="s">
        <v>3356</v>
      </c>
      <c r="C228" s="134" t="s">
        <v>3355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3357</v>
      </c>
      <c r="B229" s="65" t="s">
        <v>3358</v>
      </c>
      <c r="C229" s="134" t="s">
        <v>3357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3359</v>
      </c>
      <c r="B230" s="65" t="s">
        <v>3360</v>
      </c>
      <c r="C230" s="134" t="s">
        <v>3359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3361</v>
      </c>
      <c r="B231" s="65" t="s">
        <v>3362</v>
      </c>
      <c r="C231" s="134" t="s">
        <v>3361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3363</v>
      </c>
      <c r="B232" s="65" t="s">
        <v>3364</v>
      </c>
      <c r="C232" s="134" t="s">
        <v>3363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3365</v>
      </c>
      <c r="B233" s="65" t="s">
        <v>3366</v>
      </c>
      <c r="C233" s="134" t="s">
        <v>3365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3367</v>
      </c>
      <c r="B234" s="65" t="s">
        <v>3368</v>
      </c>
      <c r="C234" s="134" t="s">
        <v>3367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3369</v>
      </c>
      <c r="B235" s="182" t="s">
        <v>3370</v>
      </c>
      <c r="C235" s="134" t="s">
        <v>3369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3371</v>
      </c>
      <c r="C236" s="134" t="s">
        <v>3372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3373</v>
      </c>
      <c r="B237" s="65" t="s">
        <v>3374</v>
      </c>
      <c r="C237" s="134" t="s">
        <v>3373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3375</v>
      </c>
      <c r="B238" s="65" t="s">
        <v>3376</v>
      </c>
      <c r="C238" s="134" t="s">
        <v>3375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3377</v>
      </c>
      <c r="C239" s="134" t="s">
        <v>3378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3379</v>
      </c>
      <c r="C240" s="134" t="s">
        <v>3380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3381</v>
      </c>
      <c r="C241" s="134" t="s">
        <v>3382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3383</v>
      </c>
      <c r="C242" s="134" t="s">
        <v>3384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3385</v>
      </c>
      <c r="C243" s="134" t="s">
        <v>3386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3387</v>
      </c>
      <c r="C244" s="134" t="s">
        <v>3388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3389</v>
      </c>
      <c r="C245" s="134" t="s">
        <v>3390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2540</v>
      </c>
      <c r="B246" s="65" t="s">
        <v>3391</v>
      </c>
      <c r="C246" s="134" t="s">
        <v>2540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3392</v>
      </c>
      <c r="B247" s="65" t="s">
        <v>3393</v>
      </c>
      <c r="C247" s="134" t="s">
        <v>3392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3394</v>
      </c>
      <c r="B248" s="65" t="s">
        <v>3395</v>
      </c>
      <c r="C248" s="134" t="s">
        <v>3394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3396</v>
      </c>
      <c r="B249" s="65" t="s">
        <v>3397</v>
      </c>
      <c r="C249" s="134" t="s">
        <v>3396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3398</v>
      </c>
      <c r="B250" s="65" t="s">
        <v>3399</v>
      </c>
      <c r="C250" s="134" t="s">
        <v>3398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3400</v>
      </c>
      <c r="B251" s="65" t="s">
        <v>3401</v>
      </c>
      <c r="C251" s="134" t="s">
        <v>3400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3402</v>
      </c>
      <c r="B252" s="65" t="s">
        <v>3403</v>
      </c>
      <c r="C252" s="134" t="s">
        <v>3402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3404</v>
      </c>
      <c r="B253" s="65" t="s">
        <v>3405</v>
      </c>
      <c r="C253" s="134" t="s">
        <v>3404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3406</v>
      </c>
      <c r="B254" s="65" t="s">
        <v>3407</v>
      </c>
      <c r="C254" s="134" t="s">
        <v>3406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3408</v>
      </c>
      <c r="B255" s="65" t="s">
        <v>3409</v>
      </c>
      <c r="C255" s="134" t="s">
        <v>3408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3413</v>
      </c>
      <c r="B259" s="65" t="s">
        <v>3414</v>
      </c>
      <c r="C259" s="134" t="s">
        <v>3413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3418</v>
      </c>
      <c r="B263" s="65" t="s">
        <v>3419</v>
      </c>
      <c r="C263" s="134" t="s">
        <v>3418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3420</v>
      </c>
      <c r="B264" s="65" t="s">
        <v>3421</v>
      </c>
      <c r="C264" s="134" t="s">
        <v>3420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3422</v>
      </c>
      <c r="B265" s="65" t="s">
        <v>3423</v>
      </c>
      <c r="C265" s="134" t="s">
        <v>3422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3424</v>
      </c>
      <c r="B266" s="65" t="s">
        <v>3425</v>
      </c>
      <c r="C266" s="134" t="s">
        <v>3424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3426</v>
      </c>
      <c r="B267" s="65" t="s">
        <v>3427</v>
      </c>
      <c r="C267" s="134" t="s">
        <v>3426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3428</v>
      </c>
      <c r="B268" s="65" t="s">
        <v>3429</v>
      </c>
      <c r="C268" s="134" t="s">
        <v>3428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3430</v>
      </c>
      <c r="B269" s="65" t="s">
        <v>3431</v>
      </c>
      <c r="C269" s="134" t="s">
        <v>3430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3432</v>
      </c>
      <c r="B270" s="65" t="s">
        <v>3433</v>
      </c>
      <c r="C270" s="134" t="s">
        <v>3432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3434</v>
      </c>
      <c r="B271" s="65" t="s">
        <v>3435</v>
      </c>
      <c r="C271" s="134" t="s">
        <v>3434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3436</v>
      </c>
      <c r="B272" s="65" t="s">
        <v>3437</v>
      </c>
      <c r="C272" s="134" t="s">
        <v>3436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3439</v>
      </c>
      <c r="B274" s="65" t="s">
        <v>3440</v>
      </c>
      <c r="C274" s="134" t="s">
        <v>3439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3441</v>
      </c>
      <c r="B275" s="65" t="s">
        <v>3442</v>
      </c>
      <c r="C275" s="134" t="s">
        <v>3441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3443</v>
      </c>
      <c r="B276" s="65" t="s">
        <v>3444</v>
      </c>
      <c r="C276" s="134" t="s">
        <v>3443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3445</v>
      </c>
      <c r="B277" s="65" t="s">
        <v>3446</v>
      </c>
      <c r="C277" s="134" t="s">
        <v>3445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3447</v>
      </c>
      <c r="B278" s="65" t="s">
        <v>3448</v>
      </c>
      <c r="C278" s="134" t="s">
        <v>3447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3449</v>
      </c>
      <c r="B279" s="65" t="s">
        <v>3450</v>
      </c>
      <c r="C279" s="134" t="s">
        <v>3449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3451</v>
      </c>
      <c r="B280" s="65" t="s">
        <v>3452</v>
      </c>
      <c r="C280" s="134" t="s">
        <v>3451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3453</v>
      </c>
      <c r="B281" s="65" t="s">
        <v>3454</v>
      </c>
      <c r="C281" s="134" t="s">
        <v>3453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3455</v>
      </c>
      <c r="B282" s="65" t="s">
        <v>3456</v>
      </c>
      <c r="C282" s="134" t="s">
        <v>3455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3457</v>
      </c>
      <c r="B283" s="65" t="s">
        <v>150</v>
      </c>
      <c r="C283" s="134" t="s">
        <v>3457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3458</v>
      </c>
      <c r="B284" s="65" t="s">
        <v>3459</v>
      </c>
      <c r="C284" s="134" t="s">
        <v>3458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3460</v>
      </c>
      <c r="B285" s="65" t="s">
        <v>3461</v>
      </c>
      <c r="C285" s="134" t="s">
        <v>3460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3462</v>
      </c>
      <c r="B286" s="65" t="s">
        <v>3463</v>
      </c>
      <c r="C286" s="134" t="s">
        <v>3462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3464</v>
      </c>
      <c r="B287" s="65" t="s">
        <v>3465</v>
      </c>
      <c r="C287" s="134" t="s">
        <v>3464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3466</v>
      </c>
      <c r="B288" s="65" t="s">
        <v>3467</v>
      </c>
      <c r="C288" s="134" t="s">
        <v>3466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3468</v>
      </c>
      <c r="B289" s="65" t="s">
        <v>3469</v>
      </c>
      <c r="C289" s="134" t="s">
        <v>3468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3471</v>
      </c>
      <c r="B291" s="65" t="s">
        <v>3472</v>
      </c>
      <c r="C291" s="134" t="s">
        <v>3471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3473</v>
      </c>
      <c r="B292" s="65" t="s">
        <v>3474</v>
      </c>
      <c r="C292" s="134" t="s">
        <v>3473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3475</v>
      </c>
      <c r="B293" s="65" t="s">
        <v>3476</v>
      </c>
      <c r="C293" s="134" t="s">
        <v>3475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3477</v>
      </c>
      <c r="B294" s="65" t="s">
        <v>3478</v>
      </c>
      <c r="C294" s="134" t="s">
        <v>3477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3479</v>
      </c>
      <c r="B295" s="65" t="s">
        <v>3480</v>
      </c>
      <c r="C295" s="134" t="s">
        <v>3479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3481</v>
      </c>
      <c r="B296" s="65" t="s">
        <v>3482</v>
      </c>
      <c r="C296" s="134" t="s">
        <v>3481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3483</v>
      </c>
      <c r="B297" s="74" t="s">
        <v>3484</v>
      </c>
      <c r="C297" s="134" t="s">
        <v>3483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3485</v>
      </c>
      <c r="B299" s="65" t="s">
        <v>3486</v>
      </c>
      <c r="C299" s="134" t="s">
        <v>3487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3485</v>
      </c>
      <c r="B300" s="65" t="s">
        <v>3488</v>
      </c>
      <c r="C300" s="134" t="s">
        <v>3489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3490</v>
      </c>
      <c r="B301" s="65" t="s">
        <v>3491</v>
      </c>
      <c r="C301" s="134" t="s">
        <v>3492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3490</v>
      </c>
      <c r="B302" s="65" t="s">
        <v>3493</v>
      </c>
      <c r="C302" s="134" t="s">
        <v>3494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3490</v>
      </c>
      <c r="B303" s="65" t="s">
        <v>3495</v>
      </c>
      <c r="C303" s="134" t="s">
        <v>3496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3497</v>
      </c>
      <c r="B304" s="65" t="s">
        <v>3498</v>
      </c>
      <c r="C304" s="134" t="s">
        <v>3499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3497</v>
      </c>
      <c r="B305" s="65" t="s">
        <v>3500</v>
      </c>
      <c r="C305" s="134" t="s">
        <v>3501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3497</v>
      </c>
      <c r="B306" s="65" t="s">
        <v>3502</v>
      </c>
      <c r="C306" s="134" t="s">
        <v>3503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3504</v>
      </c>
      <c r="B307" s="65" t="s">
        <v>3505</v>
      </c>
      <c r="C307" s="134" t="s">
        <v>3504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3506</v>
      </c>
      <c r="B308" s="65" t="s">
        <v>3507</v>
      </c>
      <c r="C308" s="134" t="s">
        <v>3506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3508</v>
      </c>
      <c r="B309" s="65" t="s">
        <v>3509</v>
      </c>
      <c r="C309" s="134" t="s">
        <v>3508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3510</v>
      </c>
      <c r="B310" s="65" t="s">
        <v>3511</v>
      </c>
      <c r="C310" s="134" t="s">
        <v>3510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3512</v>
      </c>
      <c r="B311" s="65" t="s">
        <v>3513</v>
      </c>
      <c r="C311" s="134" t="s">
        <v>3512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3514</v>
      </c>
      <c r="B312" s="65" t="s">
        <v>3515</v>
      </c>
      <c r="C312" s="134" t="s">
        <v>3514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3516</v>
      </c>
      <c r="B313" s="65" t="s">
        <v>3517</v>
      </c>
      <c r="C313" s="134" t="s">
        <v>3516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3518</v>
      </c>
      <c r="B314" s="65" t="s">
        <v>3519</v>
      </c>
      <c r="C314" s="134" t="s">
        <v>3518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3520</v>
      </c>
      <c r="B315" s="65" t="s">
        <v>3521</v>
      </c>
      <c r="C315" s="134" t="s">
        <v>3520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3522</v>
      </c>
      <c r="B316" s="65" t="s">
        <v>3523</v>
      </c>
      <c r="C316" s="134" t="s">
        <v>3522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3524</v>
      </c>
      <c r="B317" s="65" t="s">
        <v>3525</v>
      </c>
      <c r="C317" s="134" t="s">
        <v>3524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3526</v>
      </c>
      <c r="B318" s="65" t="s">
        <v>3527</v>
      </c>
      <c r="C318" s="134" t="s">
        <v>3526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3528</v>
      </c>
      <c r="B319" s="65" t="s">
        <v>3529</v>
      </c>
      <c r="C319" s="134" t="s">
        <v>3528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3530</v>
      </c>
      <c r="B320" s="65" t="s">
        <v>3531</v>
      </c>
      <c r="C320" s="134" t="s">
        <v>3530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3532</v>
      </c>
      <c r="B321" s="65" t="s">
        <v>3533</v>
      </c>
      <c r="C321" s="134" t="s">
        <v>3532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3539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3540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3541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3542</v>
      </c>
      <c r="B330" s="65" t="s">
        <v>3543</v>
      </c>
      <c r="C330" s="134" t="s">
        <v>3542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3544</v>
      </c>
      <c r="B331" s="65" t="s">
        <v>3545</v>
      </c>
      <c r="C331" s="134" t="s">
        <v>3544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3546</v>
      </c>
      <c r="B332" s="65" t="s">
        <v>3547</v>
      </c>
      <c r="C332" s="134" t="s">
        <v>3546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3548</v>
      </c>
      <c r="B333" s="65" t="s">
        <v>3549</v>
      </c>
      <c r="C333" s="134" t="s">
        <v>3548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3550</v>
      </c>
      <c r="B334" s="65" t="s">
        <v>3551</v>
      </c>
      <c r="C334" s="134" t="s">
        <v>3550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3552</v>
      </c>
      <c r="B335" s="65" t="s">
        <v>3553</v>
      </c>
      <c r="C335" s="134" t="s">
        <v>3554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3552</v>
      </c>
      <c r="B336" s="65" t="s">
        <v>3555</v>
      </c>
      <c r="C336" s="134" t="s">
        <v>3556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3557</v>
      </c>
      <c r="B337" s="65" t="s">
        <v>3558</v>
      </c>
      <c r="C337" s="134" t="s">
        <v>3559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3557</v>
      </c>
      <c r="B338" s="65" t="s">
        <v>3560</v>
      </c>
      <c r="C338" s="134" t="s">
        <v>3561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3562</v>
      </c>
      <c r="B339" s="65" t="s">
        <v>3563</v>
      </c>
      <c r="C339" s="134" t="s">
        <v>3564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3562</v>
      </c>
      <c r="B340" s="65" t="s">
        <v>3565</v>
      </c>
      <c r="C340" s="134" t="s">
        <v>3566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3567</v>
      </c>
      <c r="B341" s="65" t="s">
        <v>3568</v>
      </c>
      <c r="C341" s="134" t="s">
        <v>3569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3567</v>
      </c>
      <c r="B342" s="65" t="s">
        <v>3570</v>
      </c>
      <c r="C342" s="134" t="s">
        <v>3571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3572</v>
      </c>
      <c r="C343" s="134" t="s">
        <v>3573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3574</v>
      </c>
      <c r="B344" s="182" t="s">
        <v>3575</v>
      </c>
      <c r="C344" s="134" t="s">
        <v>3574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3576</v>
      </c>
      <c r="C345" s="134" t="s">
        <v>3577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3578</v>
      </c>
      <c r="C346" s="134" t="s">
        <v>3579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3580</v>
      </c>
      <c r="C348" s="134" t="s">
        <v>3581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3582</v>
      </c>
      <c r="C349" s="134" t="s">
        <v>3583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3584</v>
      </c>
      <c r="B350" s="182" t="s">
        <v>3585</v>
      </c>
      <c r="C350" s="134" t="s">
        <v>3584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3586</v>
      </c>
      <c r="C351" s="134" t="s">
        <v>3587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3588</v>
      </c>
      <c r="C352" s="134" t="s">
        <v>3589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3590</v>
      </c>
      <c r="C356" s="134" t="s">
        <v>3591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3592</v>
      </c>
      <c r="C357" s="134" t="s">
        <v>3593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3594</v>
      </c>
      <c r="C359" s="134" t="s">
        <v>3595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3596</v>
      </c>
      <c r="C361" s="134" t="s">
        <v>3597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3598</v>
      </c>
      <c r="C362" s="134" t="s">
        <v>3599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3600</v>
      </c>
      <c r="C363" s="134" t="s">
        <v>3601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3602</v>
      </c>
      <c r="B364" s="182" t="s">
        <v>3603</v>
      </c>
      <c r="C364" s="134" t="s">
        <v>3602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3607</v>
      </c>
      <c r="B368" s="182" t="s">
        <v>3608</v>
      </c>
      <c r="C368" s="134" t="s">
        <v>3607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3609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3619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3620</v>
      </c>
      <c r="B380" s="65" t="s">
        <v>3621</v>
      </c>
      <c r="C380" s="134" t="s">
        <v>3620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3622</v>
      </c>
      <c r="B381" s="65" t="s">
        <v>3623</v>
      </c>
      <c r="C381" s="134" t="s">
        <v>3622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3624</v>
      </c>
      <c r="B382" s="65" t="s">
        <v>3625</v>
      </c>
      <c r="C382" s="134" t="s">
        <v>3624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3626</v>
      </c>
      <c r="B383" s="65" t="s">
        <v>3627</v>
      </c>
      <c r="C383" s="134" t="s">
        <v>3626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3628</v>
      </c>
      <c r="B384" s="65" t="s">
        <v>3629</v>
      </c>
      <c r="C384" s="134" t="s">
        <v>3628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3630</v>
      </c>
      <c r="B385" s="65" t="s">
        <v>3631</v>
      </c>
      <c r="C385" s="134" t="s">
        <v>3630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3632</v>
      </c>
      <c r="B386" s="182" t="s">
        <v>3633</v>
      </c>
      <c r="C386" s="134" t="s">
        <v>3632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3634</v>
      </c>
      <c r="B387" s="182" t="s">
        <v>3635</v>
      </c>
      <c r="C387" s="134" t="s">
        <v>3634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3636</v>
      </c>
      <c r="B388" s="182" t="s">
        <v>3637</v>
      </c>
      <c r="C388" s="134" t="s">
        <v>3636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3638</v>
      </c>
      <c r="B389" s="182" t="s">
        <v>3639</v>
      </c>
      <c r="C389" s="134" t="s">
        <v>3638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3640</v>
      </c>
      <c r="B390" s="286" t="s">
        <v>3641</v>
      </c>
      <c r="C390" s="287" t="s">
        <v>3640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3642</v>
      </c>
      <c r="B391" s="286" t="s">
        <v>3643</v>
      </c>
      <c r="C391" s="287" t="s">
        <v>3642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3644</v>
      </c>
      <c r="B392" s="286" t="s">
        <v>3645</v>
      </c>
      <c r="C392" s="287" t="s">
        <v>3644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3646</v>
      </c>
      <c r="B393" s="286" t="s">
        <v>3647</v>
      </c>
      <c r="C393" s="287" t="s">
        <v>3646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3648</v>
      </c>
      <c r="B394" s="286" t="s">
        <v>3649</v>
      </c>
      <c r="C394" s="287" t="s">
        <v>3648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3650</v>
      </c>
      <c r="B395" s="286" t="s">
        <v>3651</v>
      </c>
      <c r="C395" s="287" t="s">
        <v>3650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3652</v>
      </c>
      <c r="B396" s="86" t="s">
        <v>3653</v>
      </c>
      <c r="C396" s="255" t="s">
        <v>3652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2722</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2724</v>
      </c>
      <c r="B5" s="142" t="s">
        <v>2725</v>
      </c>
      <c r="C5" s="138" t="s">
        <v>2724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2726</v>
      </c>
      <c r="B6" s="183" t="s">
        <v>2727</v>
      </c>
      <c r="C6" s="139" t="s">
        <v>2726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2728</v>
      </c>
      <c r="B7" s="64" t="s">
        <v>2729</v>
      </c>
      <c r="C7" s="139" t="s">
        <v>2728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2730</v>
      </c>
      <c r="B8" s="64" t="s">
        <v>2731</v>
      </c>
      <c r="C8" s="139" t="s">
        <v>2730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2732</v>
      </c>
      <c r="B9" s="64" t="s">
        <v>2733</v>
      </c>
      <c r="C9" s="139" t="s">
        <v>2732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2734</v>
      </c>
      <c r="B10" s="64" t="s">
        <v>2735</v>
      </c>
      <c r="C10" s="139" t="s">
        <v>2734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2736</v>
      </c>
      <c r="B11" s="64" t="s">
        <v>2737</v>
      </c>
      <c r="C11" s="139" t="s">
        <v>2736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2738</v>
      </c>
      <c r="B12" s="64" t="s">
        <v>2739</v>
      </c>
      <c r="C12" s="139" t="s">
        <v>2738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2740</v>
      </c>
      <c r="B13" s="64" t="s">
        <v>2741</v>
      </c>
      <c r="C13" s="139" t="s">
        <v>2740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2742</v>
      </c>
      <c r="B14" s="64" t="s">
        <v>2743</v>
      </c>
      <c r="C14" s="139" t="s">
        <v>2742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2744</v>
      </c>
      <c r="B15" s="64" t="s">
        <v>2745</v>
      </c>
      <c r="C15" s="139" t="s">
        <v>2744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2746</v>
      </c>
      <c r="B16" s="64" t="s">
        <v>2747</v>
      </c>
      <c r="C16" s="139" t="s">
        <v>2746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2748</v>
      </c>
      <c r="B17" s="64" t="s">
        <v>2749</v>
      </c>
      <c r="C17" s="139" t="s">
        <v>2748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2750</v>
      </c>
      <c r="B18" s="64" t="s">
        <v>2751</v>
      </c>
      <c r="C18" s="139" t="s">
        <v>2750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2752</v>
      </c>
      <c r="B19" s="64" t="s">
        <v>2753</v>
      </c>
      <c r="C19" s="139" t="s">
        <v>2752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2754</v>
      </c>
      <c r="B20" s="64" t="s">
        <v>2755</v>
      </c>
      <c r="C20" s="139" t="s">
        <v>2754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2756</v>
      </c>
      <c r="B21" s="64" t="s">
        <v>2757</v>
      </c>
      <c r="C21" s="139" t="s">
        <v>2756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2758</v>
      </c>
      <c r="B22" s="64" t="s">
        <v>2759</v>
      </c>
      <c r="C22" s="139" t="s">
        <v>2758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2760</v>
      </c>
      <c r="B23" s="64" t="s">
        <v>2761</v>
      </c>
      <c r="C23" s="139" t="s">
        <v>2760</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2762</v>
      </c>
      <c r="B24" s="64" t="s">
        <v>2763</v>
      </c>
      <c r="C24" s="139" t="s">
        <v>2762</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2764</v>
      </c>
      <c r="B25" s="64" t="s">
        <v>2765</v>
      </c>
      <c r="C25" s="139" t="s">
        <v>2764</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2766</v>
      </c>
      <c r="B26" s="64" t="s">
        <v>2767</v>
      </c>
      <c r="C26" s="139" t="s">
        <v>2766</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2768</v>
      </c>
      <c r="B27" s="64" t="s">
        <v>2769</v>
      </c>
      <c r="C27" s="139" t="s">
        <v>2768</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2770</v>
      </c>
      <c r="B28" s="64" t="s">
        <v>2771</v>
      </c>
      <c r="C28" s="139" t="s">
        <v>2770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2772</v>
      </c>
      <c r="B29" s="64" t="s">
        <v>2773</v>
      </c>
      <c r="C29" s="139" t="s">
        <v>2772</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2774</v>
      </c>
      <c r="B30" s="64" t="s">
        <v>2775</v>
      </c>
      <c r="C30" s="139" t="s">
        <v>2774</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2776</v>
      </c>
      <c r="B31" s="64" t="s">
        <v>2777</v>
      </c>
      <c r="C31" s="139" t="s">
        <v>2776</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2778</v>
      </c>
      <c r="B32" s="64" t="s">
        <v>2779</v>
      </c>
      <c r="C32" s="139" t="s">
        <v>2778</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2780</v>
      </c>
      <c r="B33" s="64" t="s">
        <v>2781</v>
      </c>
      <c r="C33" s="139" t="s">
        <v>2780</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2782</v>
      </c>
      <c r="B34" s="64" t="s">
        <v>2783</v>
      </c>
      <c r="C34" s="139" t="s">
        <v>2782</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2784</v>
      </c>
      <c r="B35" s="64" t="s">
        <v>2785</v>
      </c>
      <c r="C35" s="139" t="s">
        <v>2784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2786</v>
      </c>
      <c r="B36" s="64" t="s">
        <v>2787</v>
      </c>
      <c r="C36" s="139" t="s">
        <v>2786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2788</v>
      </c>
      <c r="B37" s="64" t="s">
        <v>2789</v>
      </c>
      <c r="C37" s="139" t="s">
        <v>2788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2790</v>
      </c>
      <c r="B38" s="64" t="s">
        <v>2791</v>
      </c>
      <c r="C38" s="139" t="s">
        <v>2790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2792</v>
      </c>
      <c r="B39" s="64" t="s">
        <v>2793</v>
      </c>
      <c r="C39" s="139" t="s">
        <v>2792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2794</v>
      </c>
      <c r="B40" s="64" t="s">
        <v>2795</v>
      </c>
      <c r="C40" s="139" t="s">
        <v>2794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2796</v>
      </c>
      <c r="B41" s="64" t="s">
        <v>2797</v>
      </c>
      <c r="C41" s="139" t="s">
        <v>2796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2798</v>
      </c>
      <c r="B42" s="64" t="s">
        <v>2799</v>
      </c>
      <c r="C42" s="139" t="s">
        <v>2798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2800</v>
      </c>
      <c r="B43" s="64" t="s">
        <v>2801</v>
      </c>
      <c r="C43" s="139" t="s">
        <v>2800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2802</v>
      </c>
      <c r="B44" s="64" t="s">
        <v>2803</v>
      </c>
      <c r="C44" s="139" t="s">
        <v>2802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2804</v>
      </c>
      <c r="B45" s="64" t="s">
        <v>2805</v>
      </c>
      <c r="C45" s="139" t="s">
        <v>2804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2806</v>
      </c>
      <c r="B46" s="64" t="s">
        <v>2807</v>
      </c>
      <c r="C46" s="139" t="s">
        <v>2806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2808</v>
      </c>
      <c r="B47" s="64" t="s">
        <v>2809</v>
      </c>
      <c r="C47" s="139" t="s">
        <v>2808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2810</v>
      </c>
      <c r="B48" s="64" t="s">
        <v>2811</v>
      </c>
      <c r="C48" s="139" t="s">
        <v>2810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2812</v>
      </c>
      <c r="B49" s="64" t="s">
        <v>2813</v>
      </c>
      <c r="C49" s="139" t="s">
        <v>2812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2814</v>
      </c>
      <c r="B50" s="64" t="s">
        <v>2815</v>
      </c>
      <c r="C50" s="139" t="s">
        <v>2814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2816</v>
      </c>
      <c r="B51" s="64" t="s">
        <v>2817</v>
      </c>
      <c r="C51" s="139" t="s">
        <v>2816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2818</v>
      </c>
      <c r="B52" s="64" t="s">
        <v>2819</v>
      </c>
      <c r="C52" s="139" t="s">
        <v>2818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2820</v>
      </c>
      <c r="B53" s="64" t="s">
        <v>2821</v>
      </c>
      <c r="C53" s="139" t="s">
        <v>2820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2822</v>
      </c>
      <c r="B54" s="64" t="s">
        <v>2823</v>
      </c>
      <c r="C54" s="139" t="s">
        <v>2822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2824</v>
      </c>
      <c r="B55" s="64" t="s">
        <v>2825</v>
      </c>
      <c r="C55" s="139" t="s">
        <v>2824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2826</v>
      </c>
      <c r="B56" s="64" t="s">
        <v>2827</v>
      </c>
      <c r="C56" s="139" t="s">
        <v>2826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2828</v>
      </c>
      <c r="B57" s="64" t="s">
        <v>2829</v>
      </c>
      <c r="C57" s="139" t="s">
        <v>2828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2830</v>
      </c>
      <c r="B58" s="64" t="s">
        <v>2831</v>
      </c>
      <c r="C58" s="139" t="s">
        <v>2830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2832</v>
      </c>
      <c r="B59" s="64" t="s">
        <v>2833</v>
      </c>
      <c r="C59" s="139" t="s">
        <v>2832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2834</v>
      </c>
      <c r="B60" s="64" t="s">
        <v>2835</v>
      </c>
      <c r="C60" s="139" t="s">
        <v>2834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2836</v>
      </c>
      <c r="B61" s="64" t="s">
        <v>2837</v>
      </c>
      <c r="C61" s="139" t="s">
        <v>2836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2838</v>
      </c>
      <c r="B62" s="64" t="s">
        <v>2839</v>
      </c>
      <c r="C62" s="139" t="s">
        <v>2838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2840</v>
      </c>
      <c r="B63" s="64" t="s">
        <v>2841</v>
      </c>
      <c r="C63" s="139" t="s">
        <v>2840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2842</v>
      </c>
      <c r="B64" s="64" t="s">
        <v>2843</v>
      </c>
      <c r="C64" s="139" t="s">
        <v>2842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2844</v>
      </c>
      <c r="B65" s="64" t="s">
        <v>2845</v>
      </c>
      <c r="C65" s="139" t="s">
        <v>2844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2846</v>
      </c>
      <c r="B66" s="64" t="s">
        <v>2847</v>
      </c>
      <c r="C66" s="139" t="s">
        <v>2846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2848</v>
      </c>
      <c r="B67" s="64" t="s">
        <v>2849</v>
      </c>
      <c r="C67" s="139" t="s">
        <v>2848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2850</v>
      </c>
      <c r="B68" s="64" t="s">
        <v>2851</v>
      </c>
      <c r="C68" s="139" t="s">
        <v>2850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2852</v>
      </c>
      <c r="B69" s="64" t="s">
        <v>2853</v>
      </c>
      <c r="C69" s="139" t="s">
        <v>2852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2854</v>
      </c>
      <c r="B70" s="64" t="s">
        <v>2855</v>
      </c>
      <c r="C70" s="139" t="s">
        <v>2854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2856</v>
      </c>
      <c r="B71" s="64" t="s">
        <v>2857</v>
      </c>
      <c r="C71" s="139" t="s">
        <v>2856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2858</v>
      </c>
      <c r="B72" s="64" t="s">
        <v>2859</v>
      </c>
      <c r="C72" s="139" t="s">
        <v>2858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2860</v>
      </c>
      <c r="B73" s="64" t="s">
        <v>2861</v>
      </c>
      <c r="C73" s="139" t="s">
        <v>2860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2862</v>
      </c>
      <c r="B74" s="64" t="s">
        <v>2863</v>
      </c>
      <c r="C74" s="139" t="s">
        <v>2862</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2864</v>
      </c>
      <c r="B75" s="64" t="s">
        <v>2865</v>
      </c>
      <c r="C75" s="139" t="s">
        <v>2864</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2866</v>
      </c>
      <c r="B76" s="64" t="s">
        <v>2867</v>
      </c>
      <c r="C76" s="139" t="s">
        <v>2866</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2868</v>
      </c>
      <c r="B77" s="64" t="s">
        <v>2869</v>
      </c>
      <c r="C77" s="139" t="s">
        <v>2868</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2870</v>
      </c>
      <c r="B78" s="64" t="s">
        <v>2871</v>
      </c>
      <c r="C78" s="139" t="s">
        <v>2870</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2872</v>
      </c>
      <c r="B79" s="64" t="s">
        <v>2873</v>
      </c>
      <c r="C79" s="139" t="s">
        <v>2872</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2874</v>
      </c>
      <c r="B80" s="64" t="s">
        <v>2875</v>
      </c>
      <c r="C80" s="139" t="s">
        <v>2874</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2876</v>
      </c>
      <c r="B81" s="64" t="s">
        <v>2877</v>
      </c>
      <c r="C81" s="139" t="s">
        <v>2876</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2878</v>
      </c>
      <c r="B82" s="64" t="s">
        <v>2879</v>
      </c>
      <c r="C82" s="139" t="s">
        <v>2878</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2880</v>
      </c>
      <c r="B83" s="64" t="s">
        <v>2881</v>
      </c>
      <c r="C83" s="139" t="s">
        <v>2880</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2882</v>
      </c>
      <c r="B84" s="64" t="s">
        <v>2883</v>
      </c>
      <c r="C84" s="139" t="s">
        <v>2882</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2884</v>
      </c>
      <c r="B85" s="64" t="s">
        <v>2885</v>
      </c>
      <c r="C85" s="139" t="s">
        <v>2884</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2886</v>
      </c>
      <c r="B86" s="64" t="s">
        <v>2887</v>
      </c>
      <c r="C86" s="139" t="s">
        <v>2886</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2888</v>
      </c>
      <c r="B87" s="64" t="s">
        <v>2889</v>
      </c>
      <c r="C87" s="139" t="s">
        <v>2888</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2890</v>
      </c>
      <c r="B88" s="64" t="s">
        <v>2891</v>
      </c>
      <c r="C88" s="139" t="s">
        <v>2890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2892</v>
      </c>
      <c r="B89" s="64" t="s">
        <v>2893</v>
      </c>
      <c r="C89" s="139" t="s">
        <v>2892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2894</v>
      </c>
      <c r="B90" s="64" t="s">
        <v>2895</v>
      </c>
      <c r="C90" s="139" t="s">
        <v>2894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2896</v>
      </c>
      <c r="B91" s="64" t="s">
        <v>1608</v>
      </c>
      <c r="C91" s="139" t="s">
        <v>2896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2897</v>
      </c>
      <c r="B92" s="64" t="s">
        <v>2898</v>
      </c>
      <c r="C92" s="139" t="s">
        <v>2897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2899</v>
      </c>
      <c r="B93" s="64" t="s">
        <v>2900</v>
      </c>
      <c r="C93" s="139" t="s">
        <v>2899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2901</v>
      </c>
      <c r="B94" s="64" t="s">
        <v>2902</v>
      </c>
      <c r="C94" s="139" t="s">
        <v>2901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2903</v>
      </c>
      <c r="B95" s="64" t="s">
        <v>2904</v>
      </c>
      <c r="C95" s="139" t="s">
        <v>2903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2905</v>
      </c>
      <c r="B96" s="64" t="s">
        <v>2906</v>
      </c>
      <c r="C96" s="139" t="s">
        <v>2905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2907</v>
      </c>
      <c r="B97" s="64" t="s">
        <v>2908</v>
      </c>
      <c r="C97" s="139" t="s">
        <v>2907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2909</v>
      </c>
      <c r="B98" s="64" t="s">
        <v>2910</v>
      </c>
      <c r="C98" s="139" t="s">
        <v>2909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2911</v>
      </c>
      <c r="B99" s="64" t="s">
        <v>2912</v>
      </c>
      <c r="C99" s="139" t="s">
        <v>2911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2913</v>
      </c>
      <c r="B100" s="64" t="s">
        <v>2914</v>
      </c>
      <c r="C100" s="139" t="s">
        <v>2913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2915</v>
      </c>
      <c r="B101" s="64" t="s">
        <v>2916</v>
      </c>
      <c r="C101" s="139" t="s">
        <v>2915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2917</v>
      </c>
      <c r="B102" s="64" t="s">
        <v>2918</v>
      </c>
      <c r="C102" s="139" t="s">
        <v>2917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2919</v>
      </c>
      <c r="B103" s="64" t="s">
        <v>2920</v>
      </c>
      <c r="C103" s="139" t="s">
        <v>2919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2921</v>
      </c>
      <c r="B104" s="64" t="s">
        <v>2922</v>
      </c>
      <c r="C104" s="139" t="s">
        <v>2921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2923</v>
      </c>
      <c r="B105" s="64" t="s">
        <v>2924</v>
      </c>
      <c r="C105" s="139" t="s">
        <v>2923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2925</v>
      </c>
      <c r="B106" s="64" t="s">
        <v>2926</v>
      </c>
      <c r="C106" s="139" t="s">
        <v>2925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2927</v>
      </c>
      <c r="B107" s="64" t="s">
        <v>2928</v>
      </c>
      <c r="C107" s="139" t="s">
        <v>2927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2929</v>
      </c>
      <c r="B108" s="64" t="s">
        <v>2930</v>
      </c>
      <c r="C108" s="139" t="s">
        <v>2929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2931</v>
      </c>
      <c r="B109" s="64" t="s">
        <v>2932</v>
      </c>
      <c r="C109" s="139" t="s">
        <v>2931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2933</v>
      </c>
      <c r="B110" s="64" t="s">
        <v>2934</v>
      </c>
      <c r="C110" s="139" t="s">
        <v>2933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2935</v>
      </c>
      <c r="B111" s="64" t="s">
        <v>2936</v>
      </c>
      <c r="C111" s="139" t="s">
        <v>2935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2937</v>
      </c>
      <c r="B112" s="64" t="s">
        <v>2938</v>
      </c>
      <c r="C112" s="139" t="s">
        <v>2937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2939</v>
      </c>
      <c r="B113" s="64" t="s">
        <v>2940</v>
      </c>
      <c r="C113" s="139" t="s">
        <v>2939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2941</v>
      </c>
      <c r="B114" s="64" t="s">
        <v>2942</v>
      </c>
      <c r="C114" s="139" t="s">
        <v>2941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2943</v>
      </c>
      <c r="B115" s="64" t="s">
        <v>2944</v>
      </c>
      <c r="C115" s="139" t="s">
        <v>2943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2945</v>
      </c>
      <c r="B116" s="64" t="s">
        <v>2946</v>
      </c>
      <c r="C116" s="139" t="s">
        <v>2945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2947</v>
      </c>
      <c r="B117" s="64" t="s">
        <v>2948</v>
      </c>
      <c r="C117" s="139" t="s">
        <v>2947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2949</v>
      </c>
      <c r="B118" s="64" t="s">
        <v>2950</v>
      </c>
      <c r="C118" s="139" t="s">
        <v>2949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2951</v>
      </c>
      <c r="B119" s="64" t="s">
        <v>2952</v>
      </c>
      <c r="C119" s="139" t="s">
        <v>2951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2953</v>
      </c>
      <c r="B120" s="64" t="s">
        <v>2954</v>
      </c>
      <c r="C120" s="139" t="s">
        <v>2953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2955</v>
      </c>
      <c r="B121" s="64" t="s">
        <v>2956</v>
      </c>
      <c r="C121" s="139" t="s">
        <v>2955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2957</v>
      </c>
      <c r="B122" s="64" t="s">
        <v>2958</v>
      </c>
      <c r="C122" s="139" t="s">
        <v>2957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2959</v>
      </c>
      <c r="B123" s="64" t="s">
        <v>2960</v>
      </c>
      <c r="C123" s="139" t="s">
        <v>2959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2961</v>
      </c>
      <c r="B124" s="64" t="s">
        <v>2962</v>
      </c>
      <c r="C124" s="139" t="s">
        <v>2961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2963</v>
      </c>
      <c r="B125" s="64" t="s">
        <v>2964</v>
      </c>
      <c r="C125" s="139" t="s">
        <v>2963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2965</v>
      </c>
      <c r="B126" s="64" t="s">
        <v>2966</v>
      </c>
      <c r="C126" s="139" t="s">
        <v>2965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2967</v>
      </c>
      <c r="B127" s="64" t="s">
        <v>2968</v>
      </c>
      <c r="C127" s="139" t="s">
        <v>2967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2969</v>
      </c>
      <c r="B128" s="64" t="s">
        <v>2970</v>
      </c>
      <c r="C128" s="139" t="s">
        <v>2969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2971</v>
      </c>
      <c r="B129" s="64" t="s">
        <v>2972</v>
      </c>
      <c r="C129" s="139" t="s">
        <v>2971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2973</v>
      </c>
      <c r="B130" s="64" t="s">
        <v>2974</v>
      </c>
      <c r="C130" s="139" t="s">
        <v>2973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2975</v>
      </c>
      <c r="B131" s="64" t="s">
        <v>2976</v>
      </c>
      <c r="C131" s="139" t="s">
        <v>2975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2977</v>
      </c>
      <c r="B132" s="64" t="s">
        <v>2978</v>
      </c>
      <c r="C132" s="139" t="s">
        <v>2977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2979</v>
      </c>
      <c r="B133" s="64" t="s">
        <v>2980</v>
      </c>
      <c r="C133" s="139" t="s">
        <v>2979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2981</v>
      </c>
      <c r="B134" s="64" t="s">
        <v>2982</v>
      </c>
      <c r="C134" s="139" t="s">
        <v>2981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2983</v>
      </c>
      <c r="B135" s="64" t="s">
        <v>2984</v>
      </c>
      <c r="C135" s="139" t="s">
        <v>2983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2985</v>
      </c>
      <c r="B136" s="64" t="s">
        <v>2986</v>
      </c>
      <c r="C136" s="139" t="s">
        <v>2985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2987</v>
      </c>
      <c r="B137" s="64" t="s">
        <v>1635</v>
      </c>
      <c r="C137" s="139" t="s">
        <v>2987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2988</v>
      </c>
      <c r="B138" s="183" t="s">
        <v>2989</v>
      </c>
      <c r="C138" s="139" t="s">
        <v>2988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2990</v>
      </c>
      <c r="B139" s="64" t="s">
        <v>2991</v>
      </c>
      <c r="C139" s="139" t="s">
        <v>2990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2992</v>
      </c>
      <c r="B140" s="64" t="s">
        <v>2993</v>
      </c>
      <c r="C140" s="139" t="s">
        <v>2992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2994</v>
      </c>
      <c r="C141" s="256" t="s">
        <v>2995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2653</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2002</v>
      </c>
      <c r="E3" s="306" t="s">
        <v>2003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2654</v>
      </c>
      <c r="B5" s="84" t="s">
        <v>2655</v>
      </c>
      <c r="C5" s="254" t="s">
        <v>2654</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2656</v>
      </c>
      <c r="B6" s="85" t="s">
        <v>2657</v>
      </c>
      <c r="C6" s="134" t="s">
        <v>2656</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2658</v>
      </c>
      <c r="C7" s="134" t="s">
        <v>2659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2660</v>
      </c>
      <c r="C8" s="134" t="s">
        <v>2661</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2662</v>
      </c>
      <c r="C9" s="134" t="s">
        <v>2663</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2664</v>
      </c>
      <c r="C10" s="134" t="s">
        <v>2665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2667</v>
      </c>
      <c r="C12" s="134" t="s">
        <v>2668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2669</v>
      </c>
      <c r="C13" s="134" t="s">
        <v>2670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2671</v>
      </c>
      <c r="C14" s="134" t="s">
        <v>2672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2673</v>
      </c>
      <c r="C15" s="134" t="s">
        <v>2674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2675</v>
      </c>
      <c r="C16" s="134" t="s">
        <v>2676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2677</v>
      </c>
      <c r="C17" s="134" t="s">
        <v>2678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2679</v>
      </c>
      <c r="C18" s="134" t="s">
        <v>2680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2681</v>
      </c>
      <c r="C19" s="134" t="s">
        <v>2682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2683</v>
      </c>
      <c r="C20" s="134" t="s">
        <v>2684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2685</v>
      </c>
      <c r="C21" s="134" t="s">
        <v>2686</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2687</v>
      </c>
      <c r="B22" s="85" t="s">
        <v>2688</v>
      </c>
      <c r="C22" s="134" t="s">
        <v>2687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2689</v>
      </c>
      <c r="C23" s="134" t="s">
        <v>2690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2660</v>
      </c>
      <c r="C24" s="134" t="s">
        <v>2691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2662</v>
      </c>
      <c r="C25" s="134" t="s">
        <v>2692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2664</v>
      </c>
      <c r="C26" s="134" t="s">
        <v>2693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2667</v>
      </c>
      <c r="C28" s="134" t="s">
        <v>2695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2669</v>
      </c>
      <c r="C29" s="134" t="s">
        <v>2696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2697</v>
      </c>
      <c r="C30" s="134" t="s">
        <v>2698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2673</v>
      </c>
      <c r="C31" s="134" t="s">
        <v>2699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2675</v>
      </c>
      <c r="C32" s="134" t="s">
        <v>2700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2677</v>
      </c>
      <c r="C33" s="134" t="s">
        <v>2701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2679</v>
      </c>
      <c r="C34" s="134" t="s">
        <v>2702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2681</v>
      </c>
      <c r="C35" s="134" t="s">
        <v>2703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2683</v>
      </c>
      <c r="C36" s="134" t="s">
        <v>2704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2685</v>
      </c>
      <c r="C37" s="134" t="s">
        <v>2705</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2706</v>
      </c>
      <c r="B38" s="85" t="s">
        <v>2707</v>
      </c>
      <c r="C38" s="134" t="s">
        <v>2706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2708</v>
      </c>
      <c r="B39" s="85" t="s">
        <v>2709</v>
      </c>
      <c r="C39" s="134" t="s">
        <v>2708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2647</v>
      </c>
      <c r="C40" s="134" t="s">
        <v>2710</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2521</v>
      </c>
      <c r="C41" s="134" t="s">
        <v>2711</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2712</v>
      </c>
      <c r="C42" s="134" t="s">
        <v>2713</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2714</v>
      </c>
      <c r="C43" s="134" t="s">
        <v>2715</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2716</v>
      </c>
      <c r="B44" s="85" t="s">
        <v>2717</v>
      </c>
      <c r="C44" s="134" t="s">
        <v>2716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2647</v>
      </c>
      <c r="C45" s="134" t="s">
        <v>2718</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2521</v>
      </c>
      <c r="C46" s="134" t="s">
        <v>2719</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2712</v>
      </c>
      <c r="C47" s="134" t="s">
        <v>2720</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2714</v>
      </c>
      <c r="C48" s="255" t="s">
        <v>2721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9"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4" t="s">
        <v>2132</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2486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2487</v>
      </c>
      <c r="C5" s="138" t="s">
        <v>2488</v>
      </c>
      <c r="D5" s="198">
        <v>42510.32</v>
      </c>
      <c r="E5" s="31"/>
      <c r="F5" s="31"/>
      <c r="G5" s="31"/>
      <c r="H5" s="31"/>
      <c r="I5" s="31"/>
      <c r="J5" s="31"/>
      <c r="K5" s="31"/>
      <c r="L5" s="31"/>
      <c r="M5" s="31"/>
      <c r="N5" s="31"/>
      <c r="O5" s="31"/>
      <c r="P5" s="31"/>
      <c r="Q5" s="31"/>
      <c r="R5" s="31"/>
      <c r="S5" s="31"/>
      <c r="T5" s="31"/>
      <c r="U5" s="31"/>
    </row>
    <row r="6" spans="1:24" ht="24" x14ac:dyDescent="0.2">
      <c r="A6" s="88"/>
      <c r="B6" s="134" t="s">
        <v>2489</v>
      </c>
      <c r="C6" s="139" t="s">
        <v>2490</v>
      </c>
      <c r="D6" s="34">
        <f>D7+D8+D17+D18+D24</f>
        <v>213219.66</v>
      </c>
      <c r="E6" s="232"/>
      <c r="F6" s="31"/>
      <c r="G6" s="31"/>
      <c r="H6" s="31"/>
      <c r="I6" s="31"/>
      <c r="J6" s="31"/>
      <c r="K6" s="31"/>
      <c r="L6" s="31"/>
      <c r="M6" s="31"/>
      <c r="N6" s="31"/>
      <c r="O6" s="31"/>
      <c r="P6" s="31"/>
      <c r="Q6" s="31"/>
      <c r="R6" s="31"/>
      <c r="S6" s="31"/>
      <c r="T6" s="31"/>
      <c r="U6" s="31"/>
    </row>
    <row r="7" spans="1:24" ht="12.75" customHeight="1" x14ac:dyDescent="0.2">
      <c r="A7" s="88"/>
      <c r="B7" s="89" t="s">
        <v>2491</v>
      </c>
      <c r="C7" s="139" t="s">
        <v>2492</v>
      </c>
      <c r="D7" s="199"/>
      <c r="E7" s="31"/>
      <c r="F7" s="31"/>
      <c r="G7" s="31"/>
      <c r="H7" s="31"/>
      <c r="I7" s="31"/>
      <c r="J7" s="31"/>
      <c r="K7" s="31"/>
      <c r="L7" s="31"/>
      <c r="M7" s="31"/>
      <c r="N7" s="31"/>
      <c r="O7" s="31"/>
      <c r="P7" s="31"/>
      <c r="Q7" s="31"/>
      <c r="R7" s="31"/>
      <c r="S7" s="31"/>
      <c r="T7" s="31"/>
      <c r="U7" s="31"/>
    </row>
    <row r="8" spans="1:24" ht="12.75" customHeight="1" x14ac:dyDescent="0.2">
      <c r="A8" s="88" t="s">
        <v>2493</v>
      </c>
      <c r="B8" s="89" t="s">
        <v>2494</v>
      </c>
      <c r="C8" s="139" t="s">
        <v>2495</v>
      </c>
      <c r="D8" s="34">
        <f>SUM(D9:D16)</f>
        <v>140688.15</v>
      </c>
      <c r="E8" s="31"/>
      <c r="F8" s="31"/>
      <c r="G8" s="31"/>
      <c r="H8" s="31"/>
      <c r="I8" s="31"/>
      <c r="J8" s="31"/>
      <c r="K8" s="31"/>
      <c r="L8" s="31"/>
      <c r="M8" s="31"/>
      <c r="N8" s="31"/>
      <c r="O8" s="31"/>
      <c r="P8" s="31"/>
      <c r="Q8" s="31"/>
      <c r="R8" s="31"/>
      <c r="S8" s="31"/>
      <c r="T8" s="31"/>
      <c r="U8" s="31"/>
    </row>
    <row r="9" spans="1:24" ht="12.75" customHeight="1" x14ac:dyDescent="0.2">
      <c r="A9" s="63" t="s">
        <v>2496</v>
      </c>
      <c r="B9" s="64" t="s">
        <v>2497</v>
      </c>
      <c r="C9" s="139" t="s">
        <v>2498</v>
      </c>
      <c r="D9" s="199">
        <v>45790.89</v>
      </c>
      <c r="E9" s="31"/>
      <c r="F9" s="31"/>
      <c r="G9" s="31"/>
      <c r="H9" s="31"/>
      <c r="I9" s="31"/>
      <c r="J9" s="31"/>
      <c r="K9" s="31"/>
      <c r="L9" s="31"/>
      <c r="M9" s="31"/>
      <c r="N9" s="31"/>
      <c r="O9" s="31"/>
      <c r="P9" s="31"/>
      <c r="Q9" s="31"/>
      <c r="R9" s="31"/>
      <c r="S9" s="31"/>
      <c r="T9" s="31"/>
      <c r="U9" s="31"/>
    </row>
    <row r="10" spans="1:24" ht="12.75" customHeight="1" x14ac:dyDescent="0.2">
      <c r="A10" s="63" t="s">
        <v>2499</v>
      </c>
      <c r="B10" s="64" t="s">
        <v>2500</v>
      </c>
      <c r="C10" s="139" t="s">
        <v>2501</v>
      </c>
      <c r="D10" s="199">
        <v>41355.120000000003</v>
      </c>
      <c r="E10" s="31"/>
      <c r="F10" s="31"/>
      <c r="G10" s="31"/>
      <c r="H10" s="31"/>
      <c r="I10" s="31"/>
      <c r="J10" s="31"/>
      <c r="K10" s="31"/>
      <c r="L10" s="31"/>
      <c r="M10" s="31"/>
      <c r="N10" s="31"/>
      <c r="O10" s="31"/>
      <c r="P10" s="31"/>
      <c r="Q10" s="31"/>
      <c r="R10" s="31"/>
      <c r="S10" s="31"/>
      <c r="T10" s="31"/>
      <c r="U10" s="31"/>
    </row>
    <row r="11" spans="1:24" ht="12.75" customHeight="1" x14ac:dyDescent="0.2">
      <c r="A11" s="63" t="s">
        <v>2502</v>
      </c>
      <c r="B11" s="64" t="s">
        <v>2503</v>
      </c>
      <c r="C11" s="139" t="s">
        <v>2504</v>
      </c>
      <c r="D11" s="199">
        <v>526.89</v>
      </c>
      <c r="E11" s="31"/>
      <c r="F11" s="31"/>
      <c r="G11" s="31"/>
      <c r="H11" s="31"/>
      <c r="I11" s="31"/>
      <c r="J11" s="31"/>
      <c r="K11" s="31"/>
      <c r="L11" s="31"/>
      <c r="M11" s="31"/>
      <c r="N11" s="31"/>
      <c r="O11" s="31"/>
      <c r="P11" s="31"/>
      <c r="Q11" s="31"/>
      <c r="R11" s="31"/>
      <c r="S11" s="31"/>
      <c r="T11" s="31"/>
      <c r="U11" s="31"/>
    </row>
    <row r="12" spans="1:24" ht="12.75" customHeight="1" x14ac:dyDescent="0.2">
      <c r="A12" s="63" t="s">
        <v>2505</v>
      </c>
      <c r="B12" s="64" t="s">
        <v>2506</v>
      </c>
      <c r="C12" s="139" t="s">
        <v>2507</v>
      </c>
      <c r="D12" s="199"/>
      <c r="E12" s="31"/>
      <c r="F12" s="31"/>
      <c r="G12" s="31"/>
      <c r="H12" s="31"/>
      <c r="I12" s="31"/>
      <c r="J12" s="31"/>
      <c r="K12" s="31"/>
      <c r="L12" s="31"/>
      <c r="M12" s="31"/>
      <c r="N12" s="31"/>
      <c r="O12" s="31"/>
      <c r="P12" s="31"/>
      <c r="Q12" s="31"/>
      <c r="R12" s="31"/>
      <c r="S12" s="31"/>
      <c r="T12" s="31"/>
      <c r="U12" s="31"/>
    </row>
    <row r="13" spans="1:24" ht="12.75" x14ac:dyDescent="0.2">
      <c r="A13" s="70" t="s">
        <v>2508</v>
      </c>
      <c r="B13" s="65" t="s">
        <v>2509</v>
      </c>
      <c r="C13" s="139" t="s">
        <v>2510</v>
      </c>
      <c r="D13" s="199">
        <v>1001.18</v>
      </c>
      <c r="E13" s="232"/>
      <c r="F13" s="31"/>
      <c r="G13" s="31"/>
      <c r="H13" s="31"/>
      <c r="I13" s="31"/>
      <c r="J13" s="31"/>
      <c r="K13" s="31"/>
      <c r="L13" s="31"/>
      <c r="M13" s="31"/>
      <c r="N13" s="31"/>
      <c r="O13" s="31"/>
      <c r="P13" s="31"/>
      <c r="Q13" s="31"/>
      <c r="R13" s="31"/>
      <c r="S13" s="31"/>
      <c r="T13" s="31"/>
      <c r="U13" s="31"/>
    </row>
    <row r="14" spans="1:24" ht="12.75" customHeight="1" x14ac:dyDescent="0.2">
      <c r="A14" s="70" t="s">
        <v>2511</v>
      </c>
      <c r="B14" s="65" t="s">
        <v>2512</v>
      </c>
      <c r="C14" s="139" t="s">
        <v>2513</v>
      </c>
      <c r="D14" s="199">
        <v>11760</v>
      </c>
      <c r="E14" s="31"/>
      <c r="F14" s="31"/>
      <c r="G14" s="31"/>
      <c r="H14" s="31"/>
      <c r="I14" s="31"/>
      <c r="J14" s="31"/>
      <c r="K14" s="31"/>
      <c r="L14" s="31"/>
      <c r="M14" s="31"/>
      <c r="N14" s="31"/>
      <c r="O14" s="31"/>
      <c r="P14" s="31"/>
      <c r="Q14" s="31"/>
      <c r="R14" s="31"/>
      <c r="S14" s="31"/>
      <c r="T14" s="31"/>
      <c r="U14" s="31"/>
    </row>
    <row r="15" spans="1:24" ht="12.75" customHeight="1" x14ac:dyDescent="0.2">
      <c r="A15" s="70" t="s">
        <v>2514</v>
      </c>
      <c r="B15" s="65" t="s">
        <v>2515</v>
      </c>
      <c r="C15" s="139" t="s">
        <v>2516</v>
      </c>
      <c r="D15" s="199">
        <v>39327.199999999997</v>
      </c>
      <c r="E15" s="232"/>
      <c r="F15" s="31"/>
      <c r="G15" s="31"/>
      <c r="H15" s="31"/>
      <c r="I15" s="31"/>
      <c r="J15" s="31"/>
      <c r="K15" s="31"/>
      <c r="L15" s="31"/>
      <c r="M15" s="31"/>
      <c r="N15" s="31"/>
      <c r="O15" s="31"/>
      <c r="P15" s="31"/>
      <c r="Q15" s="31"/>
      <c r="R15" s="31"/>
      <c r="S15" s="31"/>
      <c r="T15" s="31"/>
      <c r="U15" s="31"/>
    </row>
    <row r="16" spans="1:24" ht="12.75" customHeight="1" x14ac:dyDescent="0.2">
      <c r="A16" s="70" t="s">
        <v>2517</v>
      </c>
      <c r="B16" s="65" t="s">
        <v>2518</v>
      </c>
      <c r="C16" s="139" t="s">
        <v>2519</v>
      </c>
      <c r="D16" s="199">
        <v>926.87</v>
      </c>
      <c r="E16" s="31"/>
      <c r="F16" s="31"/>
      <c r="G16" s="31"/>
      <c r="H16" s="31"/>
      <c r="I16" s="31"/>
      <c r="J16" s="31"/>
      <c r="K16" s="31"/>
      <c r="L16" s="31"/>
      <c r="M16" s="31"/>
      <c r="N16" s="31"/>
      <c r="O16" s="31"/>
      <c r="P16" s="31"/>
      <c r="Q16" s="31"/>
      <c r="R16" s="31"/>
      <c r="S16" s="31"/>
      <c r="T16" s="31"/>
      <c r="U16" s="31"/>
    </row>
    <row r="17" spans="1:21" ht="12.75" customHeight="1" x14ac:dyDescent="0.2">
      <c r="A17" s="294" t="s">
        <v>2520</v>
      </c>
      <c r="B17" s="134" t="s">
        <v>2521</v>
      </c>
      <c r="C17" s="139" t="s">
        <v>2522</v>
      </c>
      <c r="D17" s="199">
        <v>63686.53</v>
      </c>
      <c r="E17" s="31"/>
      <c r="F17" s="31"/>
      <c r="G17" s="31"/>
      <c r="H17" s="31"/>
      <c r="I17" s="31"/>
      <c r="J17" s="31"/>
      <c r="K17" s="31"/>
      <c r="L17" s="31"/>
      <c r="M17" s="31"/>
      <c r="N17" s="31"/>
      <c r="O17" s="31"/>
      <c r="P17" s="31"/>
      <c r="Q17" s="31"/>
      <c r="R17" s="31"/>
      <c r="S17" s="31"/>
      <c r="T17" s="31"/>
      <c r="U17" s="31"/>
    </row>
    <row r="18" spans="1:21" ht="36" x14ac:dyDescent="0.2">
      <c r="A18" s="88" t="s">
        <v>2523</v>
      </c>
      <c r="B18" s="89" t="s">
        <v>2524</v>
      </c>
      <c r="C18" s="139" t="s">
        <v>2525</v>
      </c>
      <c r="D18" s="34">
        <f>SUM(D19:D23)</f>
        <v>0.01</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2526</v>
      </c>
      <c r="C19" s="139" t="s">
        <v>2527</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2528</v>
      </c>
      <c r="B20" s="64" t="s">
        <v>2529</v>
      </c>
      <c r="C20" s="139" t="s">
        <v>2530</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2531</v>
      </c>
      <c r="B21" s="64" t="s">
        <v>2532</v>
      </c>
      <c r="C21" s="139" t="s">
        <v>2533</v>
      </c>
      <c r="D21" s="199"/>
      <c r="E21" s="31"/>
      <c r="F21" s="31"/>
      <c r="G21" s="31"/>
      <c r="H21" s="31"/>
      <c r="I21" s="31"/>
      <c r="J21" s="31"/>
      <c r="K21" s="31"/>
      <c r="L21" s="31"/>
      <c r="M21" s="31"/>
      <c r="N21" s="31"/>
      <c r="O21" s="31"/>
      <c r="P21" s="31"/>
      <c r="Q21" s="31"/>
      <c r="R21" s="31"/>
      <c r="S21" s="31"/>
      <c r="T21" s="31"/>
      <c r="U21" s="31"/>
    </row>
    <row r="22" spans="1:21" ht="24" x14ac:dyDescent="0.2">
      <c r="A22" s="63" t="s">
        <v>2534</v>
      </c>
      <c r="B22" s="64" t="s">
        <v>2535</v>
      </c>
      <c r="C22" s="139" t="s">
        <v>2536</v>
      </c>
      <c r="D22" s="199">
        <v>0.01</v>
      </c>
      <c r="E22" s="31"/>
      <c r="F22" s="31"/>
      <c r="G22" s="31"/>
      <c r="H22" s="31"/>
      <c r="I22" s="31"/>
      <c r="J22" s="31"/>
      <c r="K22" s="31"/>
      <c r="L22" s="31"/>
      <c r="M22" s="31"/>
      <c r="N22" s="31"/>
      <c r="O22" s="31"/>
      <c r="P22" s="31"/>
      <c r="Q22" s="31"/>
      <c r="R22" s="31"/>
      <c r="S22" s="31"/>
      <c r="T22" s="31"/>
      <c r="U22" s="31"/>
    </row>
    <row r="23" spans="1:21" ht="24" x14ac:dyDescent="0.2">
      <c r="A23" s="63" t="s">
        <v>2537</v>
      </c>
      <c r="B23" s="64" t="s">
        <v>2538</v>
      </c>
      <c r="C23" s="139" t="s">
        <v>2539</v>
      </c>
      <c r="D23" s="199"/>
      <c r="E23" s="31"/>
      <c r="F23" s="31"/>
      <c r="G23" s="31"/>
      <c r="H23" s="31"/>
      <c r="I23" s="31"/>
      <c r="J23" s="31"/>
      <c r="K23" s="31"/>
      <c r="L23" s="31"/>
      <c r="M23" s="31"/>
      <c r="N23" s="31"/>
      <c r="O23" s="31"/>
      <c r="P23" s="31"/>
      <c r="Q23" s="31"/>
      <c r="R23" s="31"/>
      <c r="S23" s="31"/>
      <c r="T23" s="31"/>
      <c r="U23" s="31"/>
    </row>
    <row r="24" spans="1:21" ht="24" x14ac:dyDescent="0.2">
      <c r="A24" s="294" t="s">
        <v>2540</v>
      </c>
      <c r="B24" s="134" t="s">
        <v>2541</v>
      </c>
      <c r="C24" s="134" t="s">
        <v>2542</v>
      </c>
      <c r="D24" s="283">
        <v>8844.9699999999993</v>
      </c>
      <c r="E24" s="232"/>
      <c r="F24" s="31"/>
      <c r="G24" s="31"/>
      <c r="H24" s="31"/>
      <c r="I24" s="31"/>
      <c r="J24" s="31"/>
      <c r="K24" s="31"/>
      <c r="L24" s="31"/>
      <c r="M24" s="31"/>
      <c r="N24" s="31"/>
      <c r="O24" s="31"/>
      <c r="P24" s="31"/>
      <c r="Q24" s="31"/>
      <c r="R24" s="31"/>
      <c r="S24" s="31"/>
      <c r="T24" s="31"/>
      <c r="U24" s="31"/>
    </row>
    <row r="25" spans="1:21" ht="24" x14ac:dyDescent="0.2">
      <c r="A25" s="63"/>
      <c r="B25" s="134" t="s">
        <v>2543</v>
      </c>
      <c r="C25" s="139" t="s">
        <v>2544</v>
      </c>
      <c r="D25" s="34">
        <f>D26+D27+D36+D37+D43</f>
        <v>100466.86999999998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2491</v>
      </c>
      <c r="C26" s="139" t="s">
        <v>2545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2493</v>
      </c>
      <c r="B27" s="89" t="s">
        <v>2546</v>
      </c>
      <c r="C27" s="139" t="s">
        <v>2547</v>
      </c>
      <c r="D27" s="34">
        <f>SUM(D28:D35)</f>
        <v>91378.109999999986</v>
      </c>
      <c r="E27" s="31"/>
      <c r="F27" s="31"/>
      <c r="G27" s="31"/>
      <c r="H27" s="31"/>
      <c r="I27" s="31"/>
      <c r="J27" s="31"/>
      <c r="K27" s="31"/>
      <c r="L27" s="31"/>
      <c r="M27" s="31"/>
      <c r="N27" s="31"/>
      <c r="O27" s="31"/>
      <c r="P27" s="31"/>
      <c r="Q27" s="31"/>
      <c r="R27" s="31"/>
      <c r="S27" s="31"/>
      <c r="T27" s="31"/>
      <c r="U27" s="31"/>
    </row>
    <row r="28" spans="1:21" ht="12.75" customHeight="1" x14ac:dyDescent="0.2">
      <c r="A28" s="63" t="s">
        <v>2496</v>
      </c>
      <c r="B28" s="64" t="s">
        <v>2497</v>
      </c>
      <c r="C28" s="139" t="s">
        <v>2548</v>
      </c>
      <c r="D28" s="199">
        <v>44916.37</v>
      </c>
      <c r="E28" s="31"/>
      <c r="F28" s="31"/>
      <c r="G28" s="31"/>
      <c r="H28" s="31"/>
      <c r="I28" s="31"/>
      <c r="J28" s="31"/>
      <c r="K28" s="31"/>
      <c r="L28" s="31"/>
      <c r="M28" s="31"/>
      <c r="N28" s="31"/>
      <c r="O28" s="31"/>
      <c r="P28" s="31"/>
      <c r="Q28" s="31"/>
      <c r="R28" s="31"/>
      <c r="S28" s="31"/>
      <c r="T28" s="31"/>
      <c r="U28" s="31"/>
    </row>
    <row r="29" spans="1:21" ht="12.75" customHeight="1" x14ac:dyDescent="0.2">
      <c r="A29" s="63" t="s">
        <v>2499</v>
      </c>
      <c r="B29" s="64" t="s">
        <v>2500</v>
      </c>
      <c r="C29" s="139" t="s">
        <v>2549</v>
      </c>
      <c r="D29" s="199">
        <v>30591.77</v>
      </c>
      <c r="E29" s="31"/>
      <c r="F29" s="31"/>
      <c r="G29" s="31"/>
      <c r="H29" s="31"/>
      <c r="I29" s="31"/>
      <c r="J29" s="31"/>
      <c r="K29" s="31"/>
      <c r="L29" s="31"/>
      <c r="M29" s="31"/>
      <c r="N29" s="31"/>
      <c r="O29" s="31"/>
      <c r="P29" s="31"/>
      <c r="Q29" s="31"/>
      <c r="R29" s="31"/>
      <c r="S29" s="31"/>
      <c r="T29" s="31"/>
      <c r="U29" s="31"/>
    </row>
    <row r="30" spans="1:21" ht="12.75" customHeight="1" x14ac:dyDescent="0.2">
      <c r="A30" s="63" t="s">
        <v>2502</v>
      </c>
      <c r="B30" s="64" t="s">
        <v>2503</v>
      </c>
      <c r="C30" s="139" t="s">
        <v>2550</v>
      </c>
      <c r="D30" s="199">
        <v>644.04</v>
      </c>
      <c r="E30" s="31"/>
      <c r="F30" s="31"/>
      <c r="G30" s="31"/>
      <c r="H30" s="31"/>
      <c r="I30" s="31"/>
      <c r="J30" s="31"/>
      <c r="K30" s="31"/>
      <c r="L30" s="31"/>
      <c r="M30" s="31"/>
      <c r="N30" s="31"/>
      <c r="O30" s="31"/>
      <c r="P30" s="31"/>
      <c r="Q30" s="31"/>
      <c r="R30" s="31"/>
      <c r="S30" s="31"/>
      <c r="T30" s="31"/>
      <c r="U30" s="31"/>
    </row>
    <row r="31" spans="1:21" ht="12.75" customHeight="1" x14ac:dyDescent="0.2">
      <c r="A31" s="63" t="s">
        <v>2505</v>
      </c>
      <c r="B31" s="64" t="s">
        <v>2506</v>
      </c>
      <c r="C31" s="139" t="s">
        <v>2551</v>
      </c>
      <c r="D31" s="199"/>
      <c r="E31" s="31"/>
      <c r="F31" s="31"/>
      <c r="G31" s="31"/>
      <c r="H31" s="31"/>
      <c r="I31" s="31"/>
      <c r="J31" s="31"/>
      <c r="K31" s="31"/>
      <c r="L31" s="31"/>
      <c r="M31" s="31"/>
      <c r="N31" s="31"/>
      <c r="O31" s="31"/>
      <c r="P31" s="31"/>
      <c r="Q31" s="31"/>
      <c r="R31" s="31"/>
      <c r="S31" s="31"/>
      <c r="T31" s="31"/>
      <c r="U31" s="31"/>
    </row>
    <row r="32" spans="1:21" ht="12.75" x14ac:dyDescent="0.2">
      <c r="A32" s="63" t="s">
        <v>2508</v>
      </c>
      <c r="B32" s="65" t="s">
        <v>2509</v>
      </c>
      <c r="C32" s="139" t="s">
        <v>2552</v>
      </c>
      <c r="D32" s="199">
        <v>928.33</v>
      </c>
      <c r="E32" s="232"/>
      <c r="F32" s="31"/>
      <c r="G32" s="31"/>
      <c r="H32" s="31"/>
      <c r="I32" s="31"/>
      <c r="J32" s="31"/>
      <c r="K32" s="31"/>
      <c r="L32" s="31"/>
      <c r="M32" s="31"/>
      <c r="N32" s="31"/>
      <c r="O32" s="31"/>
      <c r="P32" s="31"/>
      <c r="Q32" s="31"/>
      <c r="R32" s="31"/>
      <c r="S32" s="31"/>
      <c r="T32" s="31"/>
      <c r="U32" s="31"/>
    </row>
    <row r="33" spans="1:21" ht="12.75" customHeight="1" x14ac:dyDescent="0.2">
      <c r="A33" s="63" t="s">
        <v>2511</v>
      </c>
      <c r="B33" s="65" t="s">
        <v>2512</v>
      </c>
      <c r="C33" s="139" t="s">
        <v>2553</v>
      </c>
      <c r="D33" s="199">
        <v>8038.87</v>
      </c>
      <c r="E33" s="31"/>
      <c r="F33" s="31"/>
      <c r="G33" s="31"/>
      <c r="H33" s="31"/>
      <c r="I33" s="31"/>
      <c r="J33" s="31"/>
      <c r="K33" s="31"/>
      <c r="L33" s="31"/>
      <c r="M33" s="31"/>
      <c r="N33" s="31"/>
      <c r="O33" s="31"/>
      <c r="P33" s="31"/>
      <c r="Q33" s="31"/>
      <c r="R33" s="31"/>
      <c r="S33" s="31"/>
      <c r="T33" s="31"/>
      <c r="U33" s="31"/>
    </row>
    <row r="34" spans="1:21" ht="12.75" customHeight="1" x14ac:dyDescent="0.2">
      <c r="A34" s="63" t="s">
        <v>2514</v>
      </c>
      <c r="B34" s="65" t="s">
        <v>2515</v>
      </c>
      <c r="C34" s="139" t="s">
        <v>2554</v>
      </c>
      <c r="D34" s="199">
        <v>5331.86</v>
      </c>
      <c r="E34" s="232"/>
      <c r="F34" s="31"/>
      <c r="G34" s="31"/>
      <c r="H34" s="31"/>
      <c r="I34" s="31"/>
      <c r="J34" s="31"/>
      <c r="K34" s="31"/>
      <c r="L34" s="31"/>
      <c r="M34" s="31"/>
      <c r="N34" s="31"/>
      <c r="O34" s="31"/>
      <c r="P34" s="31"/>
      <c r="Q34" s="31"/>
      <c r="R34" s="31"/>
      <c r="S34" s="31"/>
      <c r="T34" s="31"/>
      <c r="U34" s="31"/>
    </row>
    <row r="35" spans="1:21" ht="12.75" customHeight="1" x14ac:dyDescent="0.2">
      <c r="A35" s="63" t="s">
        <v>2517</v>
      </c>
      <c r="B35" s="65" t="s">
        <v>2518</v>
      </c>
      <c r="C35" s="139" t="s">
        <v>2555</v>
      </c>
      <c r="D35" s="199">
        <v>926.87</v>
      </c>
      <c r="E35" s="31"/>
      <c r="F35" s="31"/>
      <c r="G35" s="31"/>
      <c r="H35" s="31"/>
      <c r="I35" s="31"/>
      <c r="J35" s="31"/>
      <c r="K35" s="31"/>
      <c r="L35" s="31"/>
      <c r="M35" s="31"/>
      <c r="N35" s="31"/>
      <c r="O35" s="31"/>
      <c r="P35" s="31"/>
      <c r="Q35" s="31"/>
      <c r="R35" s="31"/>
      <c r="S35" s="31"/>
      <c r="T35" s="31"/>
      <c r="U35" s="31"/>
    </row>
    <row r="36" spans="1:21" ht="12.75" customHeight="1" x14ac:dyDescent="0.2">
      <c r="A36" s="88" t="s">
        <v>2520</v>
      </c>
      <c r="B36" s="89" t="s">
        <v>2521</v>
      </c>
      <c r="C36" s="139" t="s">
        <v>2556</v>
      </c>
      <c r="D36" s="199">
        <v>143.04</v>
      </c>
      <c r="E36" s="31"/>
      <c r="F36" s="31"/>
      <c r="G36" s="31"/>
      <c r="H36" s="31"/>
      <c r="I36" s="31"/>
      <c r="J36" s="31"/>
      <c r="K36" s="31"/>
      <c r="L36" s="31"/>
      <c r="M36" s="31"/>
      <c r="N36" s="31"/>
      <c r="O36" s="31"/>
      <c r="P36" s="31"/>
      <c r="Q36" s="31"/>
      <c r="R36" s="31"/>
      <c r="S36" s="31"/>
      <c r="T36" s="31"/>
      <c r="U36" s="31"/>
    </row>
    <row r="37" spans="1:21" ht="36" x14ac:dyDescent="0.2">
      <c r="A37" s="88" t="s">
        <v>2523</v>
      </c>
      <c r="B37" s="89" t="s">
        <v>2557</v>
      </c>
      <c r="C37" s="139" t="s">
        <v>2558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2526</v>
      </c>
      <c r="C38" s="139" t="s">
        <v>2559</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2528</v>
      </c>
      <c r="B39" s="64" t="s">
        <v>2529</v>
      </c>
      <c r="C39" s="139" t="s">
        <v>2560</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2531</v>
      </c>
      <c r="B40" s="64" t="s">
        <v>2532</v>
      </c>
      <c r="C40" s="139" t="s">
        <v>2561</v>
      </c>
      <c r="D40" s="199"/>
      <c r="E40" s="31"/>
      <c r="F40" s="31"/>
      <c r="G40" s="31"/>
      <c r="H40" s="31"/>
      <c r="I40" s="31"/>
      <c r="J40" s="31"/>
      <c r="K40" s="31"/>
      <c r="L40" s="31"/>
      <c r="M40" s="31"/>
      <c r="N40" s="31"/>
      <c r="O40" s="31"/>
      <c r="P40" s="31"/>
      <c r="Q40" s="31"/>
      <c r="R40" s="31"/>
      <c r="S40" s="31"/>
      <c r="T40" s="31"/>
      <c r="U40" s="31"/>
    </row>
    <row r="41" spans="1:21" ht="24" x14ac:dyDescent="0.2">
      <c r="A41" s="63" t="s">
        <v>2562</v>
      </c>
      <c r="B41" s="64" t="s">
        <v>2535</v>
      </c>
      <c r="C41" s="139" t="s">
        <v>2563</v>
      </c>
      <c r="D41" s="199"/>
      <c r="E41" s="31"/>
      <c r="F41" s="31"/>
      <c r="G41" s="31"/>
      <c r="H41" s="31"/>
      <c r="I41" s="31"/>
      <c r="J41" s="31"/>
      <c r="K41" s="31"/>
      <c r="L41" s="31"/>
      <c r="M41" s="31"/>
      <c r="N41" s="31"/>
      <c r="O41" s="31"/>
      <c r="P41" s="31"/>
      <c r="Q41" s="31"/>
      <c r="R41" s="31"/>
      <c r="S41" s="31"/>
      <c r="T41" s="31"/>
      <c r="U41" s="31"/>
    </row>
    <row r="42" spans="1:21" ht="24" x14ac:dyDescent="0.2">
      <c r="A42" s="63" t="s">
        <v>2537</v>
      </c>
      <c r="B42" s="64" t="s">
        <v>2538</v>
      </c>
      <c r="C42" s="139" t="s">
        <v>2564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2540</v>
      </c>
      <c r="B43" s="134" t="s">
        <v>2541</v>
      </c>
      <c r="C43" s="134" t="s">
        <v>2565</v>
      </c>
      <c r="D43" s="283">
        <v>8945.7199999999993</v>
      </c>
      <c r="E43" s="232"/>
      <c r="F43" s="31"/>
      <c r="G43" s="31"/>
      <c r="H43" s="31"/>
      <c r="I43" s="31"/>
      <c r="J43" s="31"/>
      <c r="K43" s="31"/>
      <c r="L43" s="31"/>
      <c r="M43" s="31"/>
      <c r="N43" s="31"/>
      <c r="O43" s="31"/>
      <c r="P43" s="31"/>
      <c r="Q43" s="31"/>
      <c r="R43" s="31"/>
      <c r="S43" s="31"/>
      <c r="T43" s="31"/>
      <c r="U43" s="31"/>
    </row>
    <row r="44" spans="1:21" ht="24" x14ac:dyDescent="0.2">
      <c r="A44" s="63"/>
      <c r="B44" s="89" t="s">
        <v>2566</v>
      </c>
      <c r="C44" s="139" t="s">
        <v>2567</v>
      </c>
      <c r="D44" s="34">
        <f>D5+D6-D25</f>
        <v>155263.11000000004</v>
      </c>
      <c r="E44" s="31"/>
      <c r="F44" s="31"/>
      <c r="G44" s="31"/>
      <c r="H44" s="31"/>
      <c r="I44" s="31"/>
      <c r="J44" s="31"/>
      <c r="K44" s="31"/>
      <c r="L44" s="31"/>
      <c r="M44" s="31"/>
      <c r="N44" s="31"/>
      <c r="O44" s="31"/>
      <c r="P44" s="31"/>
      <c r="Q44" s="31"/>
      <c r="R44" s="31"/>
      <c r="S44" s="31"/>
      <c r="T44" s="31"/>
      <c r="U44" s="31"/>
    </row>
    <row r="45" spans="1:21" ht="24" x14ac:dyDescent="0.2">
      <c r="A45" s="88"/>
      <c r="B45" s="134" t="s">
        <v>2568</v>
      </c>
      <c r="C45" s="139" t="s">
        <v>2569</v>
      </c>
      <c r="D45" s="34">
        <f>D46+D51+D92+D97+D103</f>
        <v>4990</v>
      </c>
      <c r="E45" s="232"/>
      <c r="F45" s="31"/>
      <c r="G45" s="31"/>
      <c r="H45" s="31"/>
      <c r="I45" s="31"/>
      <c r="J45" s="31"/>
      <c r="K45" s="31"/>
      <c r="L45" s="31"/>
      <c r="M45" s="31"/>
      <c r="N45" s="31"/>
      <c r="O45" s="31"/>
      <c r="P45" s="31"/>
      <c r="Q45" s="31"/>
      <c r="R45" s="31"/>
      <c r="S45" s="31"/>
      <c r="T45" s="31"/>
      <c r="U45" s="31"/>
    </row>
    <row r="46" spans="1:21" ht="24" x14ac:dyDescent="0.2">
      <c r="A46" s="63"/>
      <c r="B46" s="89" t="s">
        <v>2570</v>
      </c>
      <c r="C46" s="139" t="s">
        <v>2571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2572</v>
      </c>
      <c r="C47" s="139" t="s">
        <v>2573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2574</v>
      </c>
      <c r="C48" s="139" t="s">
        <v>2575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2576</v>
      </c>
      <c r="C49" s="139" t="s">
        <v>2577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2578</v>
      </c>
      <c r="C50" s="139" t="s">
        <v>2579</v>
      </c>
      <c r="D50" s="199"/>
      <c r="E50" s="31"/>
      <c r="F50" s="31"/>
      <c r="G50" s="31"/>
      <c r="H50" s="31"/>
      <c r="I50" s="31"/>
      <c r="J50" s="31"/>
      <c r="K50" s="31"/>
      <c r="L50" s="31"/>
      <c r="M50" s="31"/>
      <c r="N50" s="31"/>
      <c r="O50" s="31"/>
      <c r="P50" s="31"/>
      <c r="Q50" s="31"/>
      <c r="R50" s="31"/>
      <c r="S50" s="31"/>
      <c r="T50" s="31"/>
      <c r="U50" s="31"/>
    </row>
    <row r="51" spans="1:21" ht="24" x14ac:dyDescent="0.2">
      <c r="A51" s="88" t="s">
        <v>2493</v>
      </c>
      <c r="B51" s="134" t="s">
        <v>2580</v>
      </c>
      <c r="C51" s="139" t="s">
        <v>2581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2496</v>
      </c>
      <c r="B52" s="89" t="s">
        <v>2582</v>
      </c>
      <c r="C52" s="139" t="s">
        <v>2583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2572</v>
      </c>
      <c r="C53" s="139" t="s">
        <v>2584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2574</v>
      </c>
      <c r="C54" s="139" t="s">
        <v>2585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2576</v>
      </c>
      <c r="C55" s="139" t="s">
        <v>2586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2578</v>
      </c>
      <c r="C56" s="139" t="s">
        <v>2587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2499</v>
      </c>
      <c r="B57" s="89" t="s">
        <v>2588</v>
      </c>
      <c r="C57" s="139" t="s">
        <v>2589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2572</v>
      </c>
      <c r="C58" s="139" t="s">
        <v>2590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2574</v>
      </c>
      <c r="C59" s="139" t="s">
        <v>2591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2576</v>
      </c>
      <c r="C60" s="139" t="s">
        <v>2592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2578</v>
      </c>
      <c r="C61" s="139" t="s">
        <v>2593</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2502</v>
      </c>
      <c r="B62" s="89" t="s">
        <v>2594</v>
      </c>
      <c r="C62" s="139" t="s">
        <v>2595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2572</v>
      </c>
      <c r="C63" s="139" t="s">
        <v>2596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2574</v>
      </c>
      <c r="C64" s="139" t="s">
        <v>2597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2576</v>
      </c>
      <c r="C65" s="139" t="s">
        <v>2598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2578</v>
      </c>
      <c r="C66" s="139" t="s">
        <v>2599</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2505</v>
      </c>
      <c r="B67" s="89" t="s">
        <v>2600</v>
      </c>
      <c r="C67" s="139" t="s">
        <v>2601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2572</v>
      </c>
      <c r="C68" s="139" t="s">
        <v>2602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2574</v>
      </c>
      <c r="C69" s="139" t="s">
        <v>2603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2576</v>
      </c>
      <c r="C70" s="139" t="s">
        <v>2604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2578</v>
      </c>
      <c r="C71" s="139" t="s">
        <v>2605</v>
      </c>
      <c r="D71" s="199"/>
      <c r="E71" s="31"/>
      <c r="F71" s="31"/>
      <c r="G71" s="31"/>
      <c r="H71" s="31"/>
      <c r="I71" s="31"/>
      <c r="J71" s="31"/>
      <c r="K71" s="31"/>
      <c r="L71" s="31"/>
      <c r="M71" s="31"/>
      <c r="N71" s="31"/>
      <c r="O71" s="31"/>
      <c r="P71" s="31"/>
      <c r="Q71" s="31"/>
      <c r="R71" s="31"/>
      <c r="S71" s="31"/>
      <c r="T71" s="31"/>
      <c r="U71" s="31"/>
    </row>
    <row r="72" spans="1:21" ht="24" x14ac:dyDescent="0.2">
      <c r="A72" s="88" t="s">
        <v>2508</v>
      </c>
      <c r="B72" s="134" t="s">
        <v>2606</v>
      </c>
      <c r="C72" s="139" t="s">
        <v>2607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2572</v>
      </c>
      <c r="C73" s="139" t="s">
        <v>2608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2574</v>
      </c>
      <c r="C74" s="139" t="s">
        <v>2609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2576</v>
      </c>
      <c r="C75" s="139" t="s">
        <v>2610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2578</v>
      </c>
      <c r="C76" s="139" t="s">
        <v>2611</v>
      </c>
      <c r="D76" s="199"/>
      <c r="E76" s="31"/>
      <c r="F76" s="31"/>
      <c r="G76" s="31"/>
      <c r="H76" s="31"/>
      <c r="I76" s="31"/>
      <c r="J76" s="31"/>
      <c r="K76" s="31"/>
      <c r="L76" s="31"/>
      <c r="M76" s="31"/>
      <c r="N76" s="31"/>
      <c r="O76" s="31"/>
      <c r="P76" s="31"/>
      <c r="Q76" s="31"/>
      <c r="R76" s="31"/>
      <c r="S76" s="31"/>
      <c r="T76" s="31"/>
      <c r="U76" s="31"/>
    </row>
    <row r="77" spans="1:21" ht="24" x14ac:dyDescent="0.2">
      <c r="A77" s="88" t="s">
        <v>2511</v>
      </c>
      <c r="B77" s="89" t="s">
        <v>2612</v>
      </c>
      <c r="C77" s="139" t="s">
        <v>2613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2572</v>
      </c>
      <c r="C78" s="139" t="s">
        <v>2614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2574</v>
      </c>
      <c r="C79" s="139" t="s">
        <v>2615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2576</v>
      </c>
      <c r="C80" s="139" t="s">
        <v>2616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2578</v>
      </c>
      <c r="C81" s="139" t="s">
        <v>2617</v>
      </c>
      <c r="D81" s="199"/>
      <c r="E81" s="31"/>
      <c r="F81" s="31"/>
      <c r="G81" s="31"/>
      <c r="H81" s="31"/>
      <c r="I81" s="31"/>
      <c r="J81" s="31"/>
      <c r="K81" s="31"/>
      <c r="L81" s="31"/>
      <c r="M81" s="31"/>
      <c r="N81" s="31"/>
      <c r="O81" s="31"/>
      <c r="P81" s="31"/>
      <c r="Q81" s="31"/>
      <c r="R81" s="31"/>
      <c r="S81" s="31"/>
      <c r="T81" s="31"/>
      <c r="U81" s="31"/>
    </row>
    <row r="82" spans="1:21" ht="24" x14ac:dyDescent="0.2">
      <c r="A82" s="88" t="s">
        <v>2514</v>
      </c>
      <c r="B82" s="293" t="s">
        <v>2618</v>
      </c>
      <c r="C82" s="139" t="s">
        <v>2619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2572</v>
      </c>
      <c r="C83" s="139" t="s">
        <v>2620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2574</v>
      </c>
      <c r="C84" s="139" t="s">
        <v>2621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2576</v>
      </c>
      <c r="C85" s="139" t="s">
        <v>2622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2578</v>
      </c>
      <c r="C86" s="139" t="s">
        <v>2623</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2517</v>
      </c>
      <c r="B87" s="155" t="s">
        <v>2624</v>
      </c>
      <c r="C87" s="139" t="s">
        <v>2625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2572</v>
      </c>
      <c r="C88" s="139" t="s">
        <v>2626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2574</v>
      </c>
      <c r="C89" s="139" t="s">
        <v>2627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2576</v>
      </c>
      <c r="C90" s="139" t="s">
        <v>2628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2578</v>
      </c>
      <c r="C91" s="139" t="s">
        <v>2629</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2520</v>
      </c>
      <c r="B92" s="89" t="s">
        <v>2630</v>
      </c>
      <c r="C92" s="139" t="s">
        <v>2631</v>
      </c>
      <c r="D92" s="34">
        <f>SUM(D93:D96)</f>
        <v>4990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2572</v>
      </c>
      <c r="C93" s="139" t="s">
        <v>2632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2574</v>
      </c>
      <c r="C94" s="139" t="s">
        <v>2633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2576</v>
      </c>
      <c r="C95" s="139" t="s">
        <v>2634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2578</v>
      </c>
      <c r="C96" s="139" t="s">
        <v>2635</v>
      </c>
      <c r="D96" s="199">
        <v>4990</v>
      </c>
      <c r="E96" s="31"/>
      <c r="F96" s="31"/>
      <c r="G96" s="31"/>
      <c r="H96" s="31"/>
      <c r="I96" s="31"/>
      <c r="J96" s="31"/>
      <c r="K96" s="31"/>
      <c r="L96" s="31"/>
      <c r="M96" s="31"/>
      <c r="N96" s="31"/>
      <c r="O96" s="31"/>
      <c r="P96" s="31"/>
      <c r="Q96" s="31"/>
      <c r="R96" s="31"/>
      <c r="S96" s="31"/>
      <c r="T96" s="31"/>
      <c r="U96" s="31"/>
    </row>
    <row r="97" spans="1:21" ht="36" x14ac:dyDescent="0.2">
      <c r="A97" s="88" t="s">
        <v>2523</v>
      </c>
      <c r="B97" s="89" t="s">
        <v>2636</v>
      </c>
      <c r="C97" s="139" t="s">
        <v>2637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2526</v>
      </c>
      <c r="C98" s="139" t="s">
        <v>2638</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2528</v>
      </c>
      <c r="B99" s="64" t="s">
        <v>2529</v>
      </c>
      <c r="C99" s="139" t="s">
        <v>2639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2531</v>
      </c>
      <c r="B100" s="64" t="s">
        <v>2532</v>
      </c>
      <c r="C100" s="139" t="s">
        <v>2640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2562</v>
      </c>
      <c r="B101" s="64" t="s">
        <v>2535</v>
      </c>
      <c r="C101" s="139" t="s">
        <v>2641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2537</v>
      </c>
      <c r="B102" s="64" t="s">
        <v>2538</v>
      </c>
      <c r="C102" s="139" t="s">
        <v>2642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2540</v>
      </c>
      <c r="B103" s="292" t="s">
        <v>2541</v>
      </c>
      <c r="C103" s="292" t="s">
        <v>2643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2644</v>
      </c>
      <c r="C104" s="139" t="s">
        <v>2645</v>
      </c>
      <c r="D104" s="34">
        <f>SUM(D105:D109)</f>
        <v>150273.11000000002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2491</v>
      </c>
      <c r="C105" s="139" t="s">
        <v>2646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2493</v>
      </c>
      <c r="B106" s="64" t="s">
        <v>2647</v>
      </c>
      <c r="C106" s="139" t="s">
        <v>2648</v>
      </c>
      <c r="D106" s="199">
        <v>74589.47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2520</v>
      </c>
      <c r="B107" s="64" t="s">
        <v>2521</v>
      </c>
      <c r="C107" s="139" t="s">
        <v>2649</v>
      </c>
      <c r="D107" s="199">
        <v>63877.25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2523</v>
      </c>
      <c r="B108" s="64" t="s">
        <v>2650</v>
      </c>
      <c r="C108" s="139" t="s">
        <v>2651</v>
      </c>
      <c r="D108" s="199">
        <v>0.01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2540</v>
      </c>
      <c r="B109" s="74" t="s">
        <v>2541</v>
      </c>
      <c r="C109" s="290" t="s">
        <v>2652</v>
      </c>
      <c r="D109" s="284">
        <v>11806.38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2132</v>
      </c>
      <c r="B1" s="392"/>
      <c r="C1" s="392"/>
      <c r="D1" s="392"/>
      <c r="E1" s="51" t="s">
        <v>2133</v>
      </c>
      <c r="F1" s="51"/>
      <c r="G1" s="51"/>
      <c r="H1" s="51"/>
      <c r="I1" s="51"/>
      <c r="J1" s="51"/>
      <c r="K1" s="51"/>
      <c r="L1" s="51"/>
      <c r="M1" s="51"/>
      <c r="N1" s="51"/>
      <c r="O1" s="51"/>
      <c r="P1" s="51"/>
    </row>
    <row r="2" spans="1:17" ht="37.5" customHeight="1" x14ac:dyDescent="0.2">
      <c r="A2" s="394" t="s">
        <v>2134</v>
      </c>
      <c r="B2" s="392"/>
      <c r="C2" s="392"/>
      <c r="D2" s="392"/>
      <c r="E2" s="50" t="s">
        <v>2134</v>
      </c>
      <c r="F2" s="50" t="s">
        <v>2135</v>
      </c>
      <c r="G2" s="50" t="s">
        <v>2136</v>
      </c>
      <c r="H2" s="50" t="s">
        <v>2136</v>
      </c>
      <c r="I2" s="50" t="s">
        <v>2137</v>
      </c>
      <c r="J2" s="50" t="s">
        <v>1987</v>
      </c>
      <c r="K2" s="50" t="s">
        <v>2138</v>
      </c>
      <c r="L2" s="50" t="s">
        <v>1992</v>
      </c>
      <c r="M2" s="50" t="s">
        <v>2139</v>
      </c>
      <c r="N2" s="50" t="s">
        <v>2140</v>
      </c>
      <c r="O2" s="50" t="s">
        <v>2141</v>
      </c>
      <c r="Q2" s="301"/>
    </row>
    <row r="3" spans="1:17" ht="29.25" customHeight="1" x14ac:dyDescent="0.2">
      <c r="A3" s="97" t="s">
        <v>2142</v>
      </c>
      <c r="B3" s="98" t="s">
        <v>2143</v>
      </c>
      <c r="C3" s="99" t="s">
        <v>2144</v>
      </c>
      <c r="D3" s="95"/>
      <c r="E3" s="96">
        <f>E4+E14+E23+E298+E341+E344+E346</f>
        <v>0</v>
      </c>
      <c r="F3" s="96">
        <f>F4+F14+F23+F298+F341+F344+F346</f>
        <v>12</v>
      </c>
      <c r="G3" s="96">
        <f>IF(RefStr!C13&lt;&gt;"",INT(VALUE(MID(RefStr!C13,1,4))),0)</f>
        <v>2026</v>
      </c>
      <c r="H3" s="100">
        <f>IF(RefStr!C13&lt;&gt;"",INT(VALUE(MID(RefStr!C13,6,2))),0)</f>
        <v>3</v>
      </c>
      <c r="I3" s="101">
        <f>RefStr!C10*1</f>
        <v>22</v>
      </c>
      <c r="J3" s="102" t="str">
        <f>RefStr!H7</f>
        <v>DA</v>
      </c>
      <c r="K3" s="100" t="str">
        <f>RefStr!H9</f>
        <v>NE</v>
      </c>
      <c r="L3" s="100" t="str">
        <f>RefStr!H10</f>
        <v>NE</v>
      </c>
      <c r="M3" s="100" t="str">
        <f>RefStr!H8</f>
        <v>NE</v>
      </c>
      <c r="N3" s="100" t="str">
        <f>RefStr!H11</f>
        <v>DA</v>
      </c>
      <c r="O3" s="103">
        <f>RefStr!C6</f>
        <v>28135</v>
      </c>
      <c r="P3" s="51"/>
    </row>
    <row r="4" spans="1:17" ht="19.5" customHeight="1" x14ac:dyDescent="0.2">
      <c r="A4" s="398" t="s">
        <v>2145</v>
      </c>
      <c r="B4" s="399"/>
      <c r="C4" s="400"/>
      <c r="D4" s="95"/>
      <c r="E4" s="51">
        <f>SUM(E5:E13)</f>
        <v>0</v>
      </c>
      <c r="F4" s="51">
        <f>SUM(F5:F13)</f>
        <v>0</v>
      </c>
      <c r="G4" s="51"/>
      <c r="H4" s="51"/>
      <c r="I4" s="104" t="s">
        <v>2146</v>
      </c>
      <c r="J4" s="104" t="s">
        <v>2147</v>
      </c>
      <c r="K4" s="104" t="s">
        <v>2148</v>
      </c>
      <c r="L4" s="51"/>
      <c r="M4" s="51"/>
      <c r="N4" s="51"/>
      <c r="O4" s="51"/>
      <c r="P4" s="51"/>
    </row>
    <row r="5" spans="1:17" ht="63.75" customHeight="1" x14ac:dyDescent="0.2">
      <c r="A5" s="105">
        <v>1</v>
      </c>
      <c r="B5" s="106" t="str">
        <f t="shared" ref="B5:B13" si="0">IF(E5=1,"Pogreška",IF(F5=1,"Provjera","O.K."))</f>
        <v>O.K.</v>
      </c>
      <c r="C5" s="246" t="s">
        <v>2149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1997</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2159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2166</v>
      </c>
      <c r="B23" s="396"/>
      <c r="C23" s="397"/>
      <c r="D23" s="95"/>
      <c r="E23" s="51">
        <f>SUM(E24:E297)</f>
        <v>0</v>
      </c>
      <c r="F23" s="51">
        <f>SUM(F24:F297)</f>
        <v>12</v>
      </c>
      <c r="G23" s="51"/>
      <c r="H23" s="51"/>
      <c r="I23" s="51"/>
      <c r="J23" s="51"/>
      <c r="K23" s="51"/>
      <c r="L23" s="51"/>
      <c r="M23" s="51"/>
      <c r="N23" s="51"/>
      <c r="O23" s="51"/>
      <c r="P23" s="51"/>
    </row>
    <row r="24" spans="1:16" ht="22.5" x14ac:dyDescent="0.2">
      <c r="A24" s="105">
        <v>1</v>
      </c>
      <c r="B24" s="106" t="str">
        <f>IF(E24=1,"Pogreška",IF(F24=1,"Provjera","O.K."))</f>
        <v>O.K.</v>
      </c>
      <c r="C24" s="136" t="s">
        <v>2167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2169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2179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2189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2199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2209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2219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2229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2239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2249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2259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2269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2279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2289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2299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2309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2319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2329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2339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2349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2359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2369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Provjera</v>
      </c>
      <c r="C231" s="91" t="s">
        <v>2374</v>
      </c>
      <c r="D231" s="95"/>
      <c r="E231" s="51">
        <f t="shared" si="17"/>
        <v>0</v>
      </c>
      <c r="F231" s="51">
        <f t="shared" si="18"/>
        <v>1</v>
      </c>
      <c r="G231" s="51"/>
      <c r="H231" s="51"/>
      <c r="I231" s="51"/>
      <c r="J231" s="51"/>
      <c r="K231" s="51"/>
      <c r="L231" s="51">
        <f>IF(AND('PR-RAS'!D90&gt;0,'PR-RAS'!D710=0),1,0)</f>
        <v>0</v>
      </c>
      <c r="M231" s="51">
        <f>IF(AND('PR-RAS'!E90&gt;0,'PR-RAS'!E710=0),1,0)</f>
        <v>1</v>
      </c>
      <c r="N231" s="51"/>
      <c r="O231" s="51"/>
      <c r="P231" s="51"/>
    </row>
    <row r="232" spans="1:16" ht="30" customHeight="1" x14ac:dyDescent="0.2">
      <c r="A232" s="105">
        <v>271</v>
      </c>
      <c r="B232" s="106" t="str">
        <f t="shared" si="16"/>
        <v>Provjera</v>
      </c>
      <c r="C232" s="91" t="s">
        <v>2375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2376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2377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2379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2380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2381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2382</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2383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2385</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2386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2387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2389</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Provjera</v>
      </c>
      <c r="C247" s="91" t="s">
        <v>2390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2391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2399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2409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2419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2429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2439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1990</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2449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2459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2469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2479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1993</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1992</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2484</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2485</v>
      </c>
    </row>
    <row r="1479" spans="10:12" ht="15.75" customHeight="1" x14ac:dyDescent="0.2"/>
    <row r="1480" spans="10:12" ht="15" customHeight="1" x14ac:dyDescent="0.2">
      <c r="K1480" s="40">
        <f>IF(ABS(OBVEZE!D44-OBVEZE!D45-OBVEZE!D104)&gt;0,1,0)</f>
        <v>1</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6" t="s">
        <v>2019</v>
      </c>
      <c r="B1" s="406"/>
      <c r="C1" s="406"/>
    </row>
    <row r="2" spans="1:16" ht="33" customHeight="1" x14ac:dyDescent="0.2">
      <c r="A2" s="407" t="s">
        <v>2020</v>
      </c>
      <c r="B2" s="408"/>
      <c r="C2" s="405"/>
      <c r="D2" s="5"/>
      <c r="E2" s="5"/>
      <c r="F2" s="5"/>
      <c r="G2" s="5"/>
      <c r="H2" s="5"/>
      <c r="I2" s="5"/>
      <c r="J2" s="5"/>
      <c r="K2" s="5"/>
      <c r="L2" s="5"/>
      <c r="M2" s="5"/>
      <c r="N2" s="5"/>
      <c r="O2" s="5"/>
      <c r="P2" s="5"/>
    </row>
    <row r="3" spans="1:16" ht="18.75" customHeight="1" x14ac:dyDescent="0.2">
      <c r="A3" s="222" t="s">
        <v>2021</v>
      </c>
      <c r="B3" s="409" t="s">
        <v>2022</v>
      </c>
      <c r="C3" s="405"/>
      <c r="D3" s="5"/>
      <c r="E3" s="5"/>
      <c r="F3" s="5"/>
      <c r="G3" s="5"/>
      <c r="H3" s="5"/>
      <c r="I3" s="5"/>
      <c r="J3" s="5"/>
      <c r="K3" s="5"/>
      <c r="L3" s="5"/>
      <c r="M3" s="5"/>
      <c r="N3" s="5"/>
      <c r="O3" s="5"/>
      <c r="P3" s="5"/>
    </row>
    <row r="4" spans="1:16" ht="37.5" hidden="1" customHeight="1" x14ac:dyDescent="0.2">
      <c r="A4" s="223" t="s">
        <v>2023</v>
      </c>
      <c r="B4" s="404" t="s">
        <v>2024</v>
      </c>
      <c r="C4" s="405"/>
      <c r="D4" s="5"/>
      <c r="E4" s="5"/>
      <c r="F4" s="5"/>
      <c r="G4" s="5"/>
      <c r="H4" s="5"/>
      <c r="I4" s="5"/>
      <c r="J4" s="5"/>
      <c r="K4" s="5"/>
      <c r="L4" s="5"/>
      <c r="M4" s="5"/>
      <c r="N4" s="5"/>
      <c r="O4" s="5"/>
      <c r="P4" s="5"/>
    </row>
    <row r="5" spans="1:16" ht="48" hidden="1" customHeight="1" x14ac:dyDescent="0.2">
      <c r="A5" s="223" t="s">
        <v>2023</v>
      </c>
      <c r="B5" s="404" t="s">
        <v>2025</v>
      </c>
      <c r="C5" s="405"/>
      <c r="D5" s="5"/>
      <c r="E5" s="5"/>
      <c r="F5" s="5"/>
      <c r="G5" s="5"/>
      <c r="H5" s="5"/>
      <c r="I5" s="5"/>
      <c r="J5" s="5"/>
      <c r="K5" s="5"/>
      <c r="L5" s="5"/>
      <c r="M5" s="5"/>
      <c r="N5" s="5"/>
      <c r="O5" s="5"/>
      <c r="P5" s="5"/>
    </row>
    <row r="6" spans="1:16" ht="59.25" hidden="1" customHeight="1" x14ac:dyDescent="0.2">
      <c r="A6" s="223" t="s">
        <v>2023</v>
      </c>
      <c r="B6" s="404" t="s">
        <v>2026</v>
      </c>
      <c r="C6" s="405"/>
      <c r="D6" s="5"/>
      <c r="E6" s="5"/>
      <c r="F6" s="5"/>
      <c r="G6" s="5"/>
      <c r="H6" s="5"/>
      <c r="I6" s="5"/>
      <c r="J6" s="5"/>
      <c r="K6" s="5"/>
      <c r="L6" s="5"/>
      <c r="M6" s="5"/>
      <c r="N6" s="5"/>
      <c r="O6" s="5"/>
      <c r="P6" s="5"/>
    </row>
    <row r="7" spans="1:16" ht="48" hidden="1" customHeight="1" x14ac:dyDescent="0.2">
      <c r="A7" s="223" t="s">
        <v>2027</v>
      </c>
      <c r="B7" s="404" t="s">
        <v>2028</v>
      </c>
      <c r="C7" s="405"/>
      <c r="D7" s="5"/>
      <c r="E7" s="5"/>
      <c r="F7" s="5"/>
      <c r="G7" s="5"/>
      <c r="H7" s="5"/>
      <c r="I7" s="5"/>
      <c r="J7" s="5"/>
      <c r="K7" s="5"/>
      <c r="L7" s="5"/>
      <c r="M7" s="5"/>
      <c r="N7" s="5"/>
      <c r="O7" s="5"/>
      <c r="P7" s="5"/>
    </row>
    <row r="8" spans="1:16" ht="41.25" hidden="1" customHeight="1" x14ac:dyDescent="0.2">
      <c r="A8" s="223" t="s">
        <v>2029</v>
      </c>
      <c r="B8" s="404" t="s">
        <v>2030</v>
      </c>
      <c r="C8" s="405"/>
      <c r="D8" s="5"/>
      <c r="E8" s="5"/>
      <c r="F8" s="5"/>
      <c r="G8" s="5"/>
      <c r="H8" s="5"/>
      <c r="I8" s="5"/>
      <c r="J8" s="5"/>
      <c r="K8" s="5"/>
      <c r="L8" s="5"/>
      <c r="M8" s="5"/>
      <c r="N8" s="5"/>
      <c r="O8" s="5"/>
      <c r="P8" s="5"/>
    </row>
    <row r="9" spans="1:16" ht="59.25" hidden="1" customHeight="1" x14ac:dyDescent="0.2">
      <c r="A9" s="223" t="s">
        <v>2031</v>
      </c>
      <c r="B9" s="404" t="s">
        <v>2032</v>
      </c>
      <c r="C9" s="405"/>
      <c r="D9" s="5"/>
      <c r="E9" s="5"/>
      <c r="F9" s="5"/>
      <c r="G9" s="5"/>
      <c r="H9" s="5"/>
      <c r="I9" s="5"/>
      <c r="J9" s="5"/>
      <c r="K9" s="5"/>
      <c r="L9" s="5"/>
      <c r="M9" s="5"/>
      <c r="N9" s="5"/>
      <c r="O9" s="5"/>
      <c r="P9" s="5"/>
    </row>
    <row r="10" spans="1:16" ht="61.5" hidden="1" customHeight="1" x14ac:dyDescent="0.2">
      <c r="A10" s="223" t="s">
        <v>2031</v>
      </c>
      <c r="B10" s="404" t="s">
        <v>2033</v>
      </c>
      <c r="C10" s="405"/>
      <c r="D10" s="5"/>
      <c r="E10" s="5"/>
      <c r="F10" s="5"/>
      <c r="G10" s="5"/>
      <c r="H10" s="5"/>
      <c r="I10" s="5"/>
      <c r="J10" s="5"/>
      <c r="K10" s="5"/>
      <c r="L10" s="5"/>
      <c r="M10" s="5"/>
      <c r="N10" s="5"/>
      <c r="O10" s="5"/>
      <c r="P10" s="5"/>
    </row>
    <row r="11" spans="1:16" ht="43.5" hidden="1" customHeight="1" x14ac:dyDescent="0.2">
      <c r="A11" s="223" t="s">
        <v>2031</v>
      </c>
      <c r="B11" s="404" t="s">
        <v>2034</v>
      </c>
      <c r="C11" s="405"/>
      <c r="D11" s="5"/>
      <c r="E11" s="5"/>
      <c r="F11" s="5"/>
      <c r="G11" s="5"/>
      <c r="H11" s="5"/>
      <c r="I11" s="5"/>
      <c r="J11" s="5"/>
      <c r="K11" s="5"/>
      <c r="L11" s="5"/>
      <c r="M11" s="5"/>
      <c r="N11" s="5"/>
      <c r="O11" s="5"/>
      <c r="P11" s="5"/>
    </row>
    <row r="12" spans="1:16" ht="27.75" hidden="1" customHeight="1" x14ac:dyDescent="0.2">
      <c r="A12" s="223" t="s">
        <v>2035</v>
      </c>
      <c r="B12" s="404" t="s">
        <v>2036</v>
      </c>
      <c r="C12" s="405"/>
      <c r="D12" s="5"/>
      <c r="E12" s="5"/>
      <c r="F12" s="5"/>
      <c r="G12" s="5"/>
      <c r="H12" s="5"/>
      <c r="I12" s="5"/>
      <c r="J12" s="5"/>
      <c r="K12" s="5"/>
      <c r="L12" s="5"/>
      <c r="M12" s="5"/>
      <c r="N12" s="5"/>
      <c r="O12" s="5"/>
      <c r="P12" s="5"/>
    </row>
    <row r="13" spans="1:16" ht="27.75" hidden="1" customHeight="1" x14ac:dyDescent="0.2">
      <c r="A13" s="223" t="s">
        <v>2037</v>
      </c>
      <c r="B13" s="404" t="s">
        <v>2038</v>
      </c>
      <c r="C13" s="405"/>
      <c r="D13" s="5"/>
      <c r="E13" s="5"/>
      <c r="F13" s="5"/>
      <c r="G13" s="5"/>
      <c r="H13" s="5"/>
      <c r="I13" s="5"/>
      <c r="J13" s="5"/>
      <c r="K13" s="5"/>
      <c r="L13" s="5"/>
      <c r="M13" s="5"/>
      <c r="N13" s="5"/>
      <c r="O13" s="5"/>
      <c r="P13" s="5"/>
    </row>
    <row r="14" spans="1:16" ht="45.75" hidden="1" customHeight="1" x14ac:dyDescent="0.2">
      <c r="A14" s="223" t="s">
        <v>2039</v>
      </c>
      <c r="B14" s="404" t="s">
        <v>2040</v>
      </c>
      <c r="C14" s="405"/>
      <c r="D14" s="5"/>
      <c r="E14" s="5"/>
      <c r="F14" s="5"/>
      <c r="G14" s="5"/>
      <c r="H14" s="5"/>
      <c r="I14" s="5"/>
      <c r="J14" s="5"/>
      <c r="K14" s="5"/>
      <c r="L14" s="5"/>
      <c r="M14" s="5"/>
      <c r="N14" s="5"/>
      <c r="O14" s="5"/>
      <c r="P14" s="5"/>
    </row>
    <row r="15" spans="1:16" ht="45.75" hidden="1" customHeight="1" x14ac:dyDescent="0.2">
      <c r="A15" s="223" t="s">
        <v>2041</v>
      </c>
      <c r="B15" s="404" t="s">
        <v>2042</v>
      </c>
      <c r="C15" s="405"/>
      <c r="D15" s="5"/>
      <c r="E15" s="5"/>
      <c r="F15" s="5"/>
      <c r="G15" s="5"/>
      <c r="H15" s="5"/>
      <c r="I15" s="5"/>
      <c r="J15" s="5"/>
      <c r="K15" s="5"/>
      <c r="L15" s="5"/>
      <c r="M15" s="5"/>
      <c r="N15" s="5"/>
      <c r="O15" s="5"/>
      <c r="P15" s="5"/>
    </row>
    <row r="16" spans="1:16" ht="51" hidden="1" customHeight="1" x14ac:dyDescent="0.2">
      <c r="A16" s="223" t="s">
        <v>2043</v>
      </c>
      <c r="B16" s="404" t="s">
        <v>2044</v>
      </c>
      <c r="C16" s="405"/>
      <c r="D16" s="5"/>
      <c r="E16" s="5"/>
      <c r="F16" s="5"/>
      <c r="G16" s="5"/>
      <c r="H16" s="5"/>
      <c r="I16" s="5"/>
      <c r="J16" s="5"/>
      <c r="K16" s="5"/>
      <c r="L16" s="5"/>
      <c r="M16" s="5"/>
      <c r="N16" s="5"/>
      <c r="O16" s="5"/>
      <c r="P16" s="5"/>
    </row>
    <row r="17" spans="1:16" ht="27.75" hidden="1" customHeight="1" x14ac:dyDescent="0.2">
      <c r="A17" s="223" t="s">
        <v>2045</v>
      </c>
      <c r="B17" s="404" t="s">
        <v>2046</v>
      </c>
      <c r="C17" s="405"/>
      <c r="D17" s="5"/>
      <c r="E17" s="5"/>
      <c r="F17" s="5"/>
      <c r="G17" s="5"/>
      <c r="H17" s="5"/>
      <c r="I17" s="5"/>
      <c r="J17" s="5"/>
      <c r="K17" s="5"/>
      <c r="L17" s="5"/>
      <c r="M17" s="5"/>
      <c r="N17" s="5"/>
      <c r="O17" s="5"/>
      <c r="P17" s="5"/>
    </row>
    <row r="18" spans="1:16" ht="27.75" hidden="1" customHeight="1" x14ac:dyDescent="0.2">
      <c r="A18" s="223" t="s">
        <v>2047</v>
      </c>
      <c r="B18" s="404" t="s">
        <v>2048</v>
      </c>
      <c r="C18" s="405"/>
      <c r="D18" s="5"/>
      <c r="E18" s="5"/>
      <c r="F18" s="5"/>
      <c r="G18" s="5"/>
      <c r="H18" s="5"/>
      <c r="I18" s="5"/>
      <c r="J18" s="5"/>
      <c r="K18" s="5"/>
      <c r="L18" s="5"/>
      <c r="M18" s="5"/>
      <c r="N18" s="5"/>
      <c r="O18" s="5"/>
      <c r="P18" s="5"/>
    </row>
    <row r="19" spans="1:16" ht="45" hidden="1" customHeight="1" x14ac:dyDescent="0.2">
      <c r="A19" s="223" t="s">
        <v>2047</v>
      </c>
      <c r="B19" s="404" t="s">
        <v>2049</v>
      </c>
      <c r="C19" s="405"/>
      <c r="D19" s="5"/>
      <c r="E19" s="5"/>
      <c r="F19" s="5"/>
      <c r="G19" s="5"/>
      <c r="H19" s="5"/>
      <c r="I19" s="5"/>
      <c r="J19" s="5"/>
      <c r="K19" s="5"/>
      <c r="L19" s="5"/>
      <c r="M19" s="5"/>
      <c r="N19" s="5"/>
      <c r="O19" s="5"/>
      <c r="P19" s="5"/>
    </row>
    <row r="20" spans="1:16" ht="45" hidden="1" customHeight="1" x14ac:dyDescent="0.2">
      <c r="A20" s="223" t="s">
        <v>2050</v>
      </c>
      <c r="B20" s="404" t="s">
        <v>2051</v>
      </c>
      <c r="C20" s="405"/>
      <c r="D20" s="5"/>
      <c r="E20" s="5"/>
      <c r="F20" s="5"/>
      <c r="G20" s="5"/>
      <c r="H20" s="5"/>
      <c r="I20" s="5"/>
      <c r="J20" s="5"/>
      <c r="K20" s="5"/>
      <c r="L20" s="5"/>
      <c r="M20" s="5"/>
      <c r="N20" s="5"/>
      <c r="O20" s="5"/>
      <c r="P20" s="5"/>
    </row>
    <row r="21" spans="1:16" ht="30" hidden="1" customHeight="1" x14ac:dyDescent="0.2">
      <c r="A21" s="223" t="s">
        <v>2052</v>
      </c>
      <c r="B21" s="404" t="s">
        <v>2053</v>
      </c>
      <c r="C21" s="405"/>
      <c r="D21" s="5"/>
      <c r="E21" s="5"/>
      <c r="F21" s="5"/>
      <c r="G21" s="5"/>
      <c r="H21" s="5"/>
      <c r="I21" s="5"/>
      <c r="J21" s="5"/>
      <c r="K21" s="5"/>
      <c r="L21" s="5"/>
      <c r="M21" s="5"/>
      <c r="N21" s="5"/>
      <c r="O21" s="5"/>
      <c r="P21" s="5"/>
    </row>
    <row r="22" spans="1:16" ht="30" hidden="1" customHeight="1" x14ac:dyDescent="0.2">
      <c r="A22" s="223" t="s">
        <v>2054</v>
      </c>
      <c r="B22" s="404" t="s">
        <v>2055</v>
      </c>
      <c r="C22" s="405"/>
      <c r="D22" s="5"/>
      <c r="E22" s="5"/>
      <c r="F22" s="5"/>
      <c r="G22" s="5"/>
      <c r="H22" s="5"/>
      <c r="I22" s="5"/>
      <c r="J22" s="5"/>
      <c r="K22" s="5"/>
      <c r="L22" s="5"/>
      <c r="M22" s="5"/>
      <c r="N22" s="5"/>
      <c r="O22" s="5"/>
      <c r="P22" s="5"/>
    </row>
    <row r="23" spans="1:16" ht="30" hidden="1" customHeight="1" x14ac:dyDescent="0.2">
      <c r="A23" s="223" t="s">
        <v>2056</v>
      </c>
      <c r="B23" s="404" t="s">
        <v>2057</v>
      </c>
      <c r="C23" s="405"/>
      <c r="D23" s="5"/>
      <c r="E23" s="5"/>
      <c r="F23" s="5"/>
      <c r="G23" s="5"/>
      <c r="H23" s="5"/>
      <c r="I23" s="5"/>
      <c r="J23" s="5"/>
      <c r="K23" s="5"/>
      <c r="L23" s="5"/>
      <c r="M23" s="5"/>
      <c r="N23" s="5"/>
      <c r="O23" s="5"/>
      <c r="P23" s="5"/>
    </row>
    <row r="24" spans="1:16" ht="30" hidden="1" customHeight="1" x14ac:dyDescent="0.2">
      <c r="A24" s="223" t="s">
        <v>2058</v>
      </c>
      <c r="B24" s="404" t="s">
        <v>2059</v>
      </c>
      <c r="C24" s="405"/>
      <c r="D24" s="5"/>
      <c r="E24" s="5"/>
      <c r="F24" s="5"/>
      <c r="G24" s="5"/>
      <c r="H24" s="5"/>
      <c r="I24" s="5"/>
      <c r="J24" s="5"/>
      <c r="K24" s="5"/>
      <c r="L24" s="5"/>
      <c r="M24" s="5"/>
      <c r="N24" s="5"/>
      <c r="O24" s="5"/>
      <c r="P24" s="5"/>
    </row>
    <row r="25" spans="1:16" ht="30" hidden="1" customHeight="1" x14ac:dyDescent="0.2">
      <c r="A25" s="223" t="s">
        <v>2060</v>
      </c>
      <c r="B25" s="404" t="s">
        <v>2061</v>
      </c>
      <c r="C25" s="405"/>
      <c r="D25" s="5"/>
      <c r="E25" s="5"/>
      <c r="F25" s="5"/>
      <c r="G25" s="5"/>
      <c r="H25" s="5"/>
      <c r="I25" s="5"/>
      <c r="J25" s="5"/>
      <c r="K25" s="5"/>
      <c r="L25" s="5"/>
      <c r="M25" s="5"/>
      <c r="N25" s="5"/>
      <c r="O25" s="5"/>
      <c r="P25" s="5"/>
    </row>
    <row r="26" spans="1:16" ht="30" hidden="1" customHeight="1" x14ac:dyDescent="0.2">
      <c r="A26" s="223" t="s">
        <v>2062</v>
      </c>
      <c r="B26" s="404" t="s">
        <v>2063</v>
      </c>
      <c r="C26" s="405"/>
      <c r="D26" s="5"/>
      <c r="E26" s="5"/>
      <c r="F26" s="5"/>
      <c r="G26" s="5"/>
      <c r="H26" s="5"/>
      <c r="I26" s="5"/>
      <c r="J26" s="5"/>
      <c r="K26" s="5"/>
      <c r="L26" s="5"/>
      <c r="M26" s="5"/>
      <c r="N26" s="5"/>
      <c r="O26" s="5"/>
      <c r="P26" s="5"/>
    </row>
    <row r="27" spans="1:16" ht="70.5" hidden="1" customHeight="1" x14ac:dyDescent="0.2">
      <c r="A27" s="223" t="s">
        <v>2064</v>
      </c>
      <c r="B27" s="404" t="s">
        <v>2065</v>
      </c>
      <c r="C27" s="405"/>
      <c r="D27" s="5"/>
      <c r="E27" s="5"/>
      <c r="F27" s="5"/>
      <c r="G27" s="5"/>
      <c r="H27" s="5"/>
      <c r="I27" s="5"/>
      <c r="J27" s="5"/>
      <c r="K27" s="5"/>
      <c r="L27" s="5"/>
      <c r="M27" s="5"/>
      <c r="N27" s="5"/>
      <c r="O27" s="5"/>
      <c r="P27" s="5"/>
    </row>
    <row r="28" spans="1:16" ht="48" hidden="1" customHeight="1" x14ac:dyDescent="0.2">
      <c r="A28" s="223" t="s">
        <v>2066</v>
      </c>
      <c r="B28" s="404" t="s">
        <v>2067</v>
      </c>
      <c r="C28" s="405"/>
      <c r="D28" s="5"/>
      <c r="E28" s="5"/>
      <c r="F28" s="5"/>
      <c r="G28" s="5"/>
      <c r="H28" s="5"/>
      <c r="I28" s="5"/>
      <c r="J28" s="5"/>
      <c r="K28" s="5"/>
      <c r="L28" s="5"/>
      <c r="M28" s="5"/>
      <c r="N28" s="5"/>
      <c r="O28" s="5"/>
      <c r="P28" s="5"/>
    </row>
    <row r="29" spans="1:16" ht="100.5" hidden="1" customHeight="1" x14ac:dyDescent="0.2">
      <c r="A29" s="223" t="s">
        <v>2068</v>
      </c>
      <c r="B29" s="404" t="s">
        <v>2069</v>
      </c>
      <c r="C29" s="405"/>
      <c r="D29" s="5"/>
      <c r="E29" s="5"/>
      <c r="F29" s="5"/>
      <c r="G29" s="5"/>
      <c r="H29" s="5"/>
      <c r="I29" s="5"/>
      <c r="J29" s="5"/>
      <c r="K29" s="5"/>
      <c r="L29" s="5"/>
      <c r="M29" s="5"/>
      <c r="N29" s="5"/>
      <c r="O29" s="5"/>
      <c r="P29" s="5"/>
    </row>
    <row r="30" spans="1:16" ht="45" hidden="1" customHeight="1" x14ac:dyDescent="0.2">
      <c r="A30" s="223" t="s">
        <v>2070</v>
      </c>
      <c r="B30" s="404" t="s">
        <v>2071</v>
      </c>
      <c r="C30" s="405"/>
      <c r="D30" s="5"/>
      <c r="E30" s="5"/>
      <c r="F30" s="5"/>
      <c r="G30" s="5"/>
      <c r="H30" s="5"/>
      <c r="I30" s="5"/>
      <c r="J30" s="5"/>
      <c r="K30" s="5"/>
      <c r="L30" s="5"/>
      <c r="M30" s="5"/>
      <c r="N30" s="5"/>
      <c r="O30" s="5"/>
      <c r="P30" s="5"/>
    </row>
    <row r="31" spans="1:16" ht="45" hidden="1" customHeight="1" x14ac:dyDescent="0.2">
      <c r="A31" s="223" t="s">
        <v>2072</v>
      </c>
      <c r="B31" s="404" t="s">
        <v>2073</v>
      </c>
      <c r="C31" s="405"/>
      <c r="D31" s="5"/>
      <c r="E31" s="5"/>
      <c r="F31" s="5"/>
      <c r="G31" s="5"/>
      <c r="H31" s="5"/>
      <c r="I31" s="5"/>
      <c r="J31" s="5"/>
      <c r="K31" s="5"/>
      <c r="L31" s="5"/>
      <c r="M31" s="5"/>
      <c r="N31" s="5"/>
      <c r="O31" s="5"/>
      <c r="P31" s="5"/>
    </row>
    <row r="32" spans="1:16" ht="45" hidden="1" customHeight="1" x14ac:dyDescent="0.2">
      <c r="A32" s="223" t="s">
        <v>2074</v>
      </c>
      <c r="B32" s="404" t="s">
        <v>2075</v>
      </c>
      <c r="C32" s="405"/>
      <c r="D32" s="5"/>
      <c r="E32" s="5"/>
      <c r="F32" s="5"/>
      <c r="G32" s="5"/>
      <c r="H32" s="5"/>
      <c r="I32" s="5"/>
      <c r="J32" s="5"/>
      <c r="K32" s="5"/>
      <c r="L32" s="5"/>
      <c r="M32" s="5"/>
      <c r="N32" s="5"/>
      <c r="O32" s="5"/>
      <c r="P32" s="5"/>
    </row>
    <row r="33" spans="1:16" ht="72" hidden="1" customHeight="1" x14ac:dyDescent="0.2">
      <c r="A33" s="223" t="s">
        <v>2076</v>
      </c>
      <c r="B33" s="404" t="s">
        <v>2077</v>
      </c>
      <c r="C33" s="405"/>
      <c r="D33" s="5"/>
      <c r="E33" s="5"/>
      <c r="F33" s="5"/>
      <c r="G33" s="5"/>
      <c r="H33" s="5"/>
      <c r="I33" s="5"/>
      <c r="J33" s="5"/>
      <c r="K33" s="5"/>
      <c r="L33" s="5"/>
      <c r="M33" s="5"/>
      <c r="N33" s="5"/>
      <c r="O33" s="5"/>
      <c r="P33" s="5"/>
    </row>
    <row r="34" spans="1:16" ht="79.5" hidden="1" customHeight="1" x14ac:dyDescent="0.2">
      <c r="A34" s="223" t="s">
        <v>2078</v>
      </c>
      <c r="B34" s="404" t="s">
        <v>2079</v>
      </c>
      <c r="C34" s="405"/>
      <c r="D34" s="5"/>
      <c r="E34" s="5"/>
      <c r="F34" s="5"/>
      <c r="G34" s="5"/>
      <c r="H34" s="5"/>
      <c r="I34" s="5"/>
      <c r="J34" s="5"/>
      <c r="K34" s="5"/>
      <c r="L34" s="5"/>
      <c r="M34" s="5"/>
      <c r="N34" s="5"/>
      <c r="O34" s="5"/>
      <c r="P34" s="5"/>
    </row>
    <row r="35" spans="1:16" ht="70.5" hidden="1" customHeight="1" x14ac:dyDescent="0.2">
      <c r="A35" s="223" t="s">
        <v>2080</v>
      </c>
      <c r="B35" s="404" t="s">
        <v>2081</v>
      </c>
      <c r="C35" s="405"/>
      <c r="D35" s="5"/>
      <c r="E35" s="5"/>
      <c r="F35" s="5"/>
      <c r="G35" s="5"/>
      <c r="H35" s="5"/>
      <c r="I35" s="5"/>
      <c r="J35" s="5"/>
      <c r="K35" s="5"/>
      <c r="L35" s="5"/>
      <c r="M35" s="5"/>
      <c r="N35" s="5"/>
      <c r="O35" s="5"/>
      <c r="P35" s="5"/>
    </row>
    <row r="36" spans="1:16" ht="45.75" hidden="1" customHeight="1" x14ac:dyDescent="0.2">
      <c r="A36" s="223" t="s">
        <v>2082</v>
      </c>
      <c r="B36" s="404" t="s">
        <v>2083</v>
      </c>
      <c r="C36" s="405"/>
      <c r="D36" s="5"/>
      <c r="E36" s="5"/>
      <c r="F36" s="5"/>
      <c r="G36" s="5"/>
      <c r="H36" s="5"/>
      <c r="I36" s="5"/>
      <c r="J36" s="5"/>
      <c r="K36" s="5"/>
      <c r="L36" s="5"/>
      <c r="M36" s="5"/>
      <c r="N36" s="5"/>
      <c r="O36" s="5"/>
      <c r="P36" s="5"/>
    </row>
    <row r="37" spans="1:16" ht="54.75" hidden="1" customHeight="1" x14ac:dyDescent="0.2">
      <c r="A37" s="223" t="s">
        <v>2084</v>
      </c>
      <c r="B37" s="404" t="s">
        <v>2085</v>
      </c>
      <c r="C37" s="405"/>
      <c r="D37" s="5"/>
      <c r="E37" s="5"/>
      <c r="F37" s="5"/>
      <c r="G37" s="5"/>
      <c r="H37" s="5"/>
      <c r="I37" s="5"/>
      <c r="J37" s="5"/>
      <c r="K37" s="5"/>
      <c r="L37" s="5"/>
      <c r="M37" s="5"/>
      <c r="N37" s="5"/>
      <c r="O37" s="5"/>
      <c r="P37" s="5"/>
    </row>
    <row r="38" spans="1:16" ht="37.5" hidden="1" customHeight="1" x14ac:dyDescent="0.2">
      <c r="A38" s="223" t="s">
        <v>2086</v>
      </c>
      <c r="B38" s="404" t="s">
        <v>2087</v>
      </c>
      <c r="C38" s="405"/>
      <c r="D38" s="5"/>
      <c r="E38" s="5"/>
      <c r="F38" s="5"/>
      <c r="G38" s="5"/>
      <c r="H38" s="5"/>
      <c r="I38" s="5"/>
      <c r="J38" s="5"/>
      <c r="K38" s="5"/>
      <c r="L38" s="5"/>
      <c r="M38" s="5"/>
      <c r="N38" s="5"/>
      <c r="O38" s="5"/>
      <c r="P38" s="5"/>
    </row>
    <row r="39" spans="1:16" ht="61.5" hidden="1" customHeight="1" x14ac:dyDescent="0.2">
      <c r="A39" s="223" t="s">
        <v>2088</v>
      </c>
      <c r="B39" s="404" t="s">
        <v>2089</v>
      </c>
      <c r="C39" s="405"/>
      <c r="D39" s="5"/>
      <c r="E39" s="5"/>
      <c r="F39" s="5"/>
      <c r="G39" s="5"/>
      <c r="H39" s="5"/>
      <c r="I39" s="5"/>
      <c r="J39" s="5"/>
      <c r="K39" s="5"/>
      <c r="L39" s="5"/>
      <c r="M39" s="5"/>
      <c r="N39" s="5"/>
      <c r="O39" s="5"/>
      <c r="P39" s="5"/>
    </row>
    <row r="40" spans="1:16" ht="53.25" hidden="1" customHeight="1" x14ac:dyDescent="0.2">
      <c r="A40" s="223" t="s">
        <v>2090</v>
      </c>
      <c r="B40" s="404" t="s">
        <v>2091</v>
      </c>
      <c r="C40" s="405"/>
      <c r="D40" s="5"/>
      <c r="E40" s="5"/>
      <c r="F40" s="5"/>
      <c r="G40" s="5"/>
      <c r="H40" s="5"/>
      <c r="I40" s="5"/>
      <c r="J40" s="5"/>
      <c r="K40" s="5"/>
      <c r="L40" s="5"/>
      <c r="M40" s="5"/>
      <c r="N40" s="5"/>
      <c r="O40" s="5"/>
      <c r="P40" s="5"/>
    </row>
    <row r="41" spans="1:16" ht="73.5" hidden="1" customHeight="1" x14ac:dyDescent="0.2">
      <c r="A41" s="223" t="s">
        <v>2092</v>
      </c>
      <c r="B41" s="404" t="s">
        <v>2093</v>
      </c>
      <c r="C41" s="405"/>
      <c r="D41" s="5"/>
      <c r="E41" s="5"/>
      <c r="F41" s="5"/>
      <c r="G41" s="5"/>
      <c r="H41" s="5"/>
      <c r="I41" s="5"/>
      <c r="J41" s="5"/>
      <c r="K41" s="5"/>
      <c r="L41" s="5"/>
      <c r="M41" s="5"/>
      <c r="N41" s="5"/>
      <c r="O41" s="5"/>
      <c r="P41" s="5"/>
    </row>
    <row r="42" spans="1:16" ht="57.75" hidden="1" customHeight="1" x14ac:dyDescent="0.2">
      <c r="A42" s="223" t="s">
        <v>2094</v>
      </c>
      <c r="B42" s="404" t="s">
        <v>2095</v>
      </c>
      <c r="C42" s="405"/>
      <c r="D42" s="5"/>
      <c r="E42" s="5"/>
      <c r="F42" s="5"/>
      <c r="G42" s="5"/>
      <c r="H42" s="5"/>
      <c r="I42" s="5"/>
      <c r="J42" s="5"/>
      <c r="K42" s="5"/>
      <c r="L42" s="5"/>
      <c r="M42" s="5"/>
      <c r="N42" s="5"/>
      <c r="O42" s="5"/>
      <c r="P42" s="5"/>
    </row>
    <row r="43" spans="1:16" ht="84" hidden="1" customHeight="1" x14ac:dyDescent="0.2">
      <c r="A43" s="223" t="s">
        <v>2096</v>
      </c>
      <c r="B43" s="404" t="s">
        <v>2097</v>
      </c>
      <c r="C43" s="405"/>
      <c r="D43" s="5"/>
      <c r="E43" s="5"/>
      <c r="F43" s="5"/>
      <c r="G43" s="5"/>
      <c r="H43" s="5"/>
      <c r="I43" s="5"/>
      <c r="J43" s="5"/>
      <c r="K43" s="5"/>
      <c r="L43" s="5"/>
      <c r="M43" s="5"/>
      <c r="N43" s="5"/>
      <c r="O43" s="5"/>
      <c r="P43" s="5"/>
    </row>
    <row r="44" spans="1:16" ht="48" hidden="1" customHeight="1" x14ac:dyDescent="0.2">
      <c r="A44" s="223" t="s">
        <v>2098</v>
      </c>
      <c r="B44" s="404" t="s">
        <v>2099</v>
      </c>
      <c r="C44" s="405"/>
      <c r="D44" s="5"/>
      <c r="E44" s="5"/>
      <c r="F44" s="5"/>
      <c r="G44" s="5"/>
      <c r="H44" s="5"/>
      <c r="I44" s="5"/>
      <c r="J44" s="5"/>
      <c r="K44" s="5"/>
      <c r="L44" s="5"/>
      <c r="M44" s="5"/>
      <c r="N44" s="5"/>
      <c r="O44" s="5"/>
      <c r="P44" s="5"/>
    </row>
    <row r="45" spans="1:16" ht="57" hidden="1" customHeight="1" x14ac:dyDescent="0.2">
      <c r="A45" s="223" t="s">
        <v>2100</v>
      </c>
      <c r="B45" s="404" t="s">
        <v>2101</v>
      </c>
      <c r="C45" s="405"/>
      <c r="D45" s="5"/>
      <c r="E45" s="5"/>
      <c r="F45" s="5"/>
      <c r="G45" s="5"/>
      <c r="H45" s="5"/>
      <c r="I45" s="5"/>
      <c r="J45" s="5"/>
      <c r="K45" s="5"/>
      <c r="L45" s="5"/>
      <c r="M45" s="5"/>
      <c r="N45" s="5"/>
      <c r="O45" s="5"/>
      <c r="P45" s="5"/>
    </row>
    <row r="46" spans="1:16" ht="73.5" hidden="1" customHeight="1" x14ac:dyDescent="0.2">
      <c r="A46" s="223" t="s">
        <v>2102</v>
      </c>
      <c r="B46" s="415" t="s">
        <v>2103</v>
      </c>
      <c r="C46" s="405"/>
      <c r="D46" s="5"/>
      <c r="E46" s="5"/>
      <c r="F46" s="5"/>
      <c r="G46" s="5"/>
      <c r="H46" s="5"/>
      <c r="I46" s="5"/>
      <c r="J46" s="5"/>
      <c r="K46" s="5"/>
      <c r="L46" s="5"/>
      <c r="M46" s="5"/>
      <c r="N46" s="5"/>
      <c r="O46" s="5"/>
      <c r="P46" s="5"/>
    </row>
    <row r="47" spans="1:16" ht="66" hidden="1" customHeight="1" x14ac:dyDescent="0.2">
      <c r="A47" s="39" t="s">
        <v>2104</v>
      </c>
      <c r="B47" s="416" t="s">
        <v>2105</v>
      </c>
      <c r="C47" s="416"/>
      <c r="D47" s="5"/>
      <c r="E47" s="5"/>
      <c r="F47" s="5"/>
      <c r="G47" s="5"/>
      <c r="H47" s="5"/>
      <c r="I47" s="5"/>
      <c r="J47" s="5"/>
      <c r="K47" s="5"/>
      <c r="L47" s="5"/>
      <c r="M47" s="5"/>
      <c r="N47" s="5"/>
      <c r="O47" s="5"/>
      <c r="P47" s="5"/>
    </row>
    <row r="48" spans="1:16" ht="123.75" customHeight="1" x14ac:dyDescent="0.2">
      <c r="A48" s="202" t="s">
        <v>2106</v>
      </c>
      <c r="B48" s="414" t="s">
        <v>2107</v>
      </c>
      <c r="C48" s="413"/>
      <c r="D48" s="5"/>
      <c r="E48" s="5"/>
      <c r="F48" s="5"/>
      <c r="G48" s="5"/>
      <c r="H48" s="5"/>
      <c r="I48" s="5"/>
      <c r="J48" s="5"/>
      <c r="K48" s="5"/>
      <c r="L48" s="5"/>
      <c r="M48" s="5"/>
      <c r="N48" s="5"/>
      <c r="O48" s="5"/>
      <c r="P48" s="5"/>
    </row>
    <row r="49" spans="1:16" ht="34.5" customHeight="1" x14ac:dyDescent="0.2">
      <c r="A49" s="202" t="s">
        <v>2108</v>
      </c>
      <c r="B49" s="412" t="s">
        <v>2109</v>
      </c>
      <c r="C49" s="413"/>
      <c r="D49" s="5"/>
      <c r="E49" s="5"/>
      <c r="F49" s="5"/>
      <c r="G49" s="5"/>
      <c r="H49" s="5"/>
      <c r="I49" s="5"/>
      <c r="J49" s="5"/>
      <c r="K49" s="5"/>
      <c r="L49" s="5"/>
      <c r="M49" s="5"/>
      <c r="N49" s="5"/>
      <c r="O49" s="5"/>
      <c r="P49" s="5"/>
    </row>
    <row r="50" spans="1:16" ht="34.5" customHeight="1" x14ac:dyDescent="0.2">
      <c r="A50" s="202" t="s">
        <v>2110</v>
      </c>
      <c r="B50" s="412" t="s">
        <v>2111</v>
      </c>
      <c r="C50" s="413"/>
      <c r="D50" s="5"/>
      <c r="E50" s="5"/>
      <c r="F50" s="5"/>
      <c r="G50" s="5"/>
      <c r="H50" s="5"/>
      <c r="I50" s="5"/>
      <c r="J50" s="5"/>
      <c r="K50" s="5"/>
      <c r="L50" s="5"/>
      <c r="M50" s="5"/>
      <c r="N50" s="5"/>
      <c r="O50" s="5"/>
      <c r="P50" s="5"/>
    </row>
    <row r="51" spans="1:16" ht="31.5" customHeight="1" x14ac:dyDescent="0.2">
      <c r="A51" s="224" t="s">
        <v>2112</v>
      </c>
      <c r="B51" s="404" t="s">
        <v>2113</v>
      </c>
      <c r="C51" s="405"/>
      <c r="D51" s="5"/>
      <c r="E51" s="5"/>
      <c r="F51" s="5"/>
      <c r="G51" s="5"/>
      <c r="H51" s="5"/>
      <c r="I51" s="5"/>
      <c r="J51" s="5"/>
      <c r="K51" s="5"/>
      <c r="L51" s="5"/>
      <c r="M51" s="5"/>
      <c r="N51" s="5"/>
      <c r="O51" s="5"/>
      <c r="P51" s="5"/>
    </row>
    <row r="52" spans="1:16" ht="31.5" customHeight="1" x14ac:dyDescent="0.2">
      <c r="A52" s="224" t="s">
        <v>2114</v>
      </c>
      <c r="B52" s="404" t="s">
        <v>2115</v>
      </c>
      <c r="C52" s="405"/>
      <c r="D52" s="5"/>
      <c r="E52" s="5"/>
      <c r="F52" s="5"/>
      <c r="G52" s="5"/>
      <c r="H52" s="5"/>
      <c r="I52" s="5"/>
      <c r="J52" s="5"/>
      <c r="K52" s="5"/>
      <c r="L52" s="5"/>
      <c r="M52" s="5"/>
      <c r="N52" s="5"/>
      <c r="O52" s="5"/>
      <c r="P52" s="5"/>
    </row>
    <row r="53" spans="1:16" ht="31.5" customHeight="1" x14ac:dyDescent="0.2">
      <c r="A53" s="224" t="s">
        <v>2116</v>
      </c>
      <c r="B53" s="417" t="s">
        <v>2117</v>
      </c>
      <c r="C53" s="418"/>
      <c r="D53" s="5"/>
      <c r="E53" s="5"/>
      <c r="F53" s="5"/>
      <c r="G53" s="5"/>
      <c r="H53" s="5"/>
      <c r="I53" s="5"/>
      <c r="J53" s="5"/>
      <c r="K53" s="5"/>
      <c r="L53" s="5"/>
      <c r="M53" s="5"/>
      <c r="N53" s="5"/>
      <c r="O53" s="5"/>
      <c r="P53" s="5"/>
    </row>
    <row r="54" spans="1:16" ht="31.5" customHeight="1" x14ac:dyDescent="0.2">
      <c r="A54" s="224" t="s">
        <v>2118</v>
      </c>
      <c r="B54" s="417" t="s">
        <v>2119</v>
      </c>
      <c r="C54" s="418"/>
      <c r="D54" s="5"/>
      <c r="E54" s="5"/>
      <c r="F54" s="5"/>
      <c r="G54" s="5"/>
      <c r="H54" s="5"/>
      <c r="I54" s="5"/>
      <c r="J54" s="5"/>
      <c r="K54" s="5"/>
      <c r="L54" s="5"/>
      <c r="M54" s="5"/>
      <c r="N54" s="5"/>
      <c r="O54" s="5"/>
      <c r="P54" s="5"/>
    </row>
    <row r="55" spans="1:16" ht="54.6" customHeight="1" x14ac:dyDescent="0.2">
      <c r="A55" s="224" t="s">
        <v>2120</v>
      </c>
      <c r="B55" s="417" t="s">
        <v>2121</v>
      </c>
      <c r="C55" s="418"/>
      <c r="D55" s="5"/>
      <c r="E55" s="5"/>
      <c r="F55" s="5"/>
      <c r="G55" s="5"/>
      <c r="H55" s="5"/>
      <c r="I55" s="5"/>
      <c r="J55" s="5"/>
      <c r="K55" s="5"/>
      <c r="L55" s="5"/>
      <c r="M55" s="5"/>
      <c r="N55" s="5"/>
      <c r="O55" s="5"/>
      <c r="P55" s="5"/>
    </row>
    <row r="56" spans="1:16" ht="54.6" customHeight="1" x14ac:dyDescent="0.2">
      <c r="A56" s="224" t="s">
        <v>2122</v>
      </c>
      <c r="B56" s="417" t="s">
        <v>2123</v>
      </c>
      <c r="C56" s="418"/>
      <c r="D56" s="5"/>
      <c r="E56" s="5"/>
      <c r="F56" s="5"/>
      <c r="G56" s="5"/>
      <c r="H56" s="5"/>
      <c r="I56" s="5"/>
      <c r="J56" s="5"/>
      <c r="K56" s="5"/>
      <c r="L56" s="5"/>
      <c r="M56" s="5"/>
      <c r="N56" s="5"/>
      <c r="O56" s="5"/>
      <c r="P56" s="5"/>
    </row>
    <row r="57" spans="1:16" ht="54" customHeight="1" x14ac:dyDescent="0.2">
      <c r="A57" s="224" t="s">
        <v>2124</v>
      </c>
      <c r="B57" s="417" t="s">
        <v>2125</v>
      </c>
      <c r="C57" s="418"/>
      <c r="D57" s="5"/>
      <c r="E57" s="5"/>
      <c r="F57" s="5"/>
      <c r="G57" s="5"/>
      <c r="H57" s="5"/>
      <c r="I57" s="5"/>
      <c r="J57" s="5"/>
      <c r="K57" s="5"/>
      <c r="L57" s="5"/>
      <c r="M57" s="5"/>
      <c r="N57" s="5"/>
      <c r="O57" s="5"/>
      <c r="P57" s="5"/>
    </row>
    <row r="58" spans="1:16" ht="31.15" customHeight="1" x14ac:dyDescent="0.2">
      <c r="A58" s="270" t="s">
        <v>2126</v>
      </c>
      <c r="B58" s="410" t="s">
        <v>2127</v>
      </c>
      <c r="C58" s="411"/>
      <c r="D58" s="5"/>
      <c r="E58" s="5"/>
      <c r="F58" s="5"/>
      <c r="G58" s="5"/>
      <c r="H58" s="5"/>
      <c r="I58" s="5"/>
      <c r="J58" s="5"/>
      <c r="K58" s="5"/>
      <c r="L58" s="5"/>
      <c r="M58" s="5"/>
      <c r="N58" s="5"/>
      <c r="O58" s="5"/>
      <c r="P58" s="5"/>
    </row>
    <row r="59" spans="1:16" ht="46.5" customHeight="1" x14ac:dyDescent="0.2">
      <c r="A59" s="302" t="s">
        <v>2128</v>
      </c>
      <c r="B59" s="402" t="s">
        <v>2129</v>
      </c>
      <c r="C59" s="403"/>
      <c r="D59" s="298"/>
      <c r="E59" s="5"/>
      <c r="F59" s="5"/>
      <c r="G59" s="5"/>
      <c r="H59" s="5"/>
      <c r="I59" s="5"/>
      <c r="J59" s="5"/>
      <c r="K59" s="5"/>
      <c r="L59" s="5"/>
      <c r="M59" s="5"/>
      <c r="N59" s="5"/>
      <c r="O59" s="5"/>
      <c r="P59" s="5"/>
    </row>
    <row r="60" spans="1:16" ht="39" customHeight="1" x14ac:dyDescent="0.2">
      <c r="A60" s="329" t="s">
        <v>2130</v>
      </c>
      <c r="B60" s="402" t="s">
        <v>2131</v>
      </c>
      <c r="C60" s="403"/>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2026-04-14T13:03:18Z</cp:lastPrinted>
  <dcterms:created xsi:type="dcterms:W3CDTF">2022-04-01T05:14:30Z</dcterms:created>
  <dcterms:modified xsi:type="dcterms:W3CDTF">2026-04-14T13:03:21Z</dcterms:modified>
</cp:coreProperties>
</file>