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esktop\Općina Novo Virje\Financijski izvještaji\2025\4-2025\"/>
    </mc:Choice>
  </mc:AlternateContent>
  <bookViews>
    <workbookView xWindow="0" yWindow="0" windowWidth="28800" windowHeight="11730" tabRatio="583" firstSheet="1" activeTab="8"/>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s="1"/>
  <c r="F346" i="9"/>
  <c r="F345" i="9"/>
  <c r="F344" i="9"/>
  <c r="F343" i="9"/>
  <c r="F342" i="9" s="1"/>
  <c r="M341" i="9"/>
  <c r="L341" i="9"/>
  <c r="E341" i="9"/>
  <c r="H340" i="9"/>
  <c r="E340" i="9" s="1"/>
  <c r="B340" i="9" s="1"/>
  <c r="G340" i="9"/>
  <c r="F340" i="9"/>
  <c r="F339" i="9"/>
  <c r="F338" i="9"/>
  <c r="F337" i="9"/>
  <c r="F336" i="9"/>
  <c r="H335" i="9"/>
  <c r="G335" i="9"/>
  <c r="F335" i="9"/>
  <c r="F334" i="9"/>
  <c r="H333" i="9"/>
  <c r="G333" i="9"/>
  <c r="E333" i="9" s="1"/>
  <c r="B333" i="9" s="1"/>
  <c r="F333" i="9"/>
  <c r="H332" i="9"/>
  <c r="G332" i="9"/>
  <c r="E332" i="9" s="1"/>
  <c r="B332" i="9" s="1"/>
  <c r="F332" i="9"/>
  <c r="H331" i="9"/>
  <c r="G331" i="9"/>
  <c r="E331" i="9" s="1"/>
  <c r="B331" i="9" s="1"/>
  <c r="F331" i="9"/>
  <c r="H330" i="9"/>
  <c r="G330" i="9"/>
  <c r="F330" i="9"/>
  <c r="E330" i="9"/>
  <c r="B330" i="9" s="1"/>
  <c r="H329" i="9"/>
  <c r="G329" i="9"/>
  <c r="F329" i="9"/>
  <c r="H328" i="9"/>
  <c r="G328" i="9"/>
  <c r="F328" i="9"/>
  <c r="E328" i="9"/>
  <c r="B328" i="9" s="1"/>
  <c r="H327" i="9"/>
  <c r="G327" i="9"/>
  <c r="F327" i="9"/>
  <c r="H326" i="9"/>
  <c r="G326" i="9"/>
  <c r="F326" i="9"/>
  <c r="H325" i="9"/>
  <c r="E325" i="9" s="1"/>
  <c r="B325" i="9" s="1"/>
  <c r="G325" i="9"/>
  <c r="F325" i="9"/>
  <c r="H324" i="9"/>
  <c r="G324" i="9"/>
  <c r="F324" i="9"/>
  <c r="H323" i="9"/>
  <c r="G323" i="9"/>
  <c r="E323" i="9" s="1"/>
  <c r="F323" i="9"/>
  <c r="H322" i="9"/>
  <c r="G322" i="9"/>
  <c r="F322" i="9"/>
  <c r="H321" i="9"/>
  <c r="E321" i="9" s="1"/>
  <c r="B321" i="9" s="1"/>
  <c r="G321" i="9"/>
  <c r="F321" i="9"/>
  <c r="H320" i="9"/>
  <c r="G320" i="9"/>
  <c r="F320" i="9"/>
  <c r="H319" i="9"/>
  <c r="G319" i="9"/>
  <c r="E319" i="9" s="1"/>
  <c r="F319" i="9"/>
  <c r="H318" i="9"/>
  <c r="G318" i="9"/>
  <c r="E318" i="9" s="1"/>
  <c r="B318" i="9" s="1"/>
  <c r="F318" i="9"/>
  <c r="H317" i="9"/>
  <c r="E317" i="9" s="1"/>
  <c r="G317" i="9"/>
  <c r="F317" i="9"/>
  <c r="B317" i="9"/>
  <c r="F316" i="9"/>
  <c r="F315" i="9"/>
  <c r="F314" i="9"/>
  <c r="H313" i="9"/>
  <c r="E313" i="9" s="1"/>
  <c r="B313" i="9" s="1"/>
  <c r="G313" i="9"/>
  <c r="F313" i="9"/>
  <c r="H312" i="9"/>
  <c r="G312" i="9"/>
  <c r="F312" i="9"/>
  <c r="H311" i="9"/>
  <c r="G311" i="9"/>
  <c r="F311" i="9"/>
  <c r="F310" i="9"/>
  <c r="F309" i="9"/>
  <c r="F308" i="9"/>
  <c r="H307" i="9"/>
  <c r="G307" i="9"/>
  <c r="F307" i="9"/>
  <c r="F306" i="9"/>
  <c r="H305" i="9"/>
  <c r="G305" i="9"/>
  <c r="F305" i="9"/>
  <c r="H304" i="9"/>
  <c r="G304" i="9"/>
  <c r="F304" i="9"/>
  <c r="H303" i="9"/>
  <c r="E303" i="9" s="1"/>
  <c r="B303" i="9" s="1"/>
  <c r="G303" i="9"/>
  <c r="F303" i="9"/>
  <c r="F302" i="9"/>
  <c r="F301" i="9"/>
  <c r="F300" i="9"/>
  <c r="F299" i="9"/>
  <c r="F297" i="9"/>
  <c r="L296" i="9"/>
  <c r="F296" i="9" s="1"/>
  <c r="H296" i="9"/>
  <c r="F295" i="9"/>
  <c r="I294" i="9"/>
  <c r="H294" i="9"/>
  <c r="F294" i="9"/>
  <c r="E293" i="9"/>
  <c r="M292" i="9"/>
  <c r="F292" i="9" s="1"/>
  <c r="L292" i="9"/>
  <c r="E292" i="9"/>
  <c r="B292" i="9"/>
  <c r="M291" i="9"/>
  <c r="L291" i="9"/>
  <c r="F291" i="9"/>
  <c r="E291" i="9"/>
  <c r="B291" i="9" s="1"/>
  <c r="M290" i="9"/>
  <c r="L290" i="9"/>
  <c r="F290" i="9"/>
  <c r="B290" i="9" s="1"/>
  <c r="E290" i="9"/>
  <c r="M289" i="9"/>
  <c r="L289" i="9"/>
  <c r="F289" i="9" s="1"/>
  <c r="E289" i="9"/>
  <c r="B289" i="9"/>
  <c r="M288" i="9"/>
  <c r="F288" i="9" s="1"/>
  <c r="L288" i="9"/>
  <c r="E288" i="9"/>
  <c r="B288" i="9"/>
  <c r="M287" i="9"/>
  <c r="L287" i="9"/>
  <c r="F287" i="9"/>
  <c r="E287" i="9"/>
  <c r="B287" i="9" s="1"/>
  <c r="M286" i="9"/>
  <c r="L286" i="9"/>
  <c r="F286" i="9"/>
  <c r="B286" i="9" s="1"/>
  <c r="E286" i="9"/>
  <c r="M285" i="9"/>
  <c r="L285" i="9"/>
  <c r="F285" i="9" s="1"/>
  <c r="E285" i="9"/>
  <c r="B285" i="9"/>
  <c r="M284" i="9"/>
  <c r="F284" i="9" s="1"/>
  <c r="L284" i="9"/>
  <c r="E284" i="9"/>
  <c r="B284" i="9"/>
  <c r="M283" i="9"/>
  <c r="L283" i="9"/>
  <c r="F283" i="9"/>
  <c r="E283" i="9"/>
  <c r="B283" i="9" s="1"/>
  <c r="M282" i="9"/>
  <c r="L282" i="9"/>
  <c r="F282" i="9"/>
  <c r="B282" i="9" s="1"/>
  <c r="E282" i="9"/>
  <c r="M281" i="9"/>
  <c r="L281" i="9"/>
  <c r="F281" i="9" s="1"/>
  <c r="E281" i="9"/>
  <c r="B281" i="9"/>
  <c r="M280" i="9"/>
  <c r="F280" i="9" s="1"/>
  <c r="L280" i="9"/>
  <c r="E280" i="9"/>
  <c r="B280" i="9"/>
  <c r="M279" i="9"/>
  <c r="L279" i="9"/>
  <c r="F279" i="9"/>
  <c r="E279" i="9"/>
  <c r="B279" i="9" s="1"/>
  <c r="M278" i="9"/>
  <c r="L278" i="9"/>
  <c r="F278" i="9"/>
  <c r="B278" i="9" s="1"/>
  <c r="E278" i="9"/>
  <c r="M277" i="9"/>
  <c r="L277" i="9"/>
  <c r="F277" i="9" s="1"/>
  <c r="E277" i="9"/>
  <c r="B277" i="9"/>
  <c r="M276" i="9"/>
  <c r="F276" i="9" s="1"/>
  <c r="L276" i="9"/>
  <c r="E276" i="9"/>
  <c r="B276" i="9"/>
  <c r="M275" i="9"/>
  <c r="L275" i="9"/>
  <c r="F275" i="9"/>
  <c r="E275" i="9"/>
  <c r="B275" i="9" s="1"/>
  <c r="M274" i="9"/>
  <c r="L274" i="9"/>
  <c r="F274" i="9"/>
  <c r="B274" i="9" s="1"/>
  <c r="E274" i="9"/>
  <c r="M273" i="9"/>
  <c r="L273" i="9"/>
  <c r="F273" i="9" s="1"/>
  <c r="E273" i="9"/>
  <c r="B273" i="9" s="1"/>
  <c r="M272" i="9"/>
  <c r="L272" i="9"/>
  <c r="F272" i="9"/>
  <c r="B272" i="9" s="1"/>
  <c r="E272" i="9"/>
  <c r="M271" i="9"/>
  <c r="L271" i="9"/>
  <c r="F271" i="9" s="1"/>
  <c r="E271" i="9"/>
  <c r="M270" i="9"/>
  <c r="L270" i="9"/>
  <c r="F270" i="9" s="1"/>
  <c r="B270" i="9" s="1"/>
  <c r="E270" i="9"/>
  <c r="M269" i="9"/>
  <c r="L269" i="9"/>
  <c r="E269" i="9"/>
  <c r="M268" i="9"/>
  <c r="F268" i="9" s="1"/>
  <c r="L268" i="9"/>
  <c r="E268" i="9"/>
  <c r="B268" i="9" s="1"/>
  <c r="M267" i="9"/>
  <c r="L267" i="9"/>
  <c r="F267" i="9"/>
  <c r="E267" i="9"/>
  <c r="M266" i="9"/>
  <c r="L266" i="9"/>
  <c r="F266" i="9"/>
  <c r="B266" i="9" s="1"/>
  <c r="E266" i="9"/>
  <c r="M265" i="9"/>
  <c r="L265" i="9"/>
  <c r="F265" i="9" s="1"/>
  <c r="E265" i="9"/>
  <c r="B265" i="9" s="1"/>
  <c r="M264" i="9"/>
  <c r="L264" i="9"/>
  <c r="F264" i="9"/>
  <c r="B264" i="9" s="1"/>
  <c r="E264" i="9"/>
  <c r="M263" i="9"/>
  <c r="L263" i="9"/>
  <c r="F263" i="9" s="1"/>
  <c r="E263" i="9"/>
  <c r="M262" i="9"/>
  <c r="L262" i="9"/>
  <c r="E262" i="9"/>
  <c r="M261" i="9"/>
  <c r="L261" i="9"/>
  <c r="E261" i="9"/>
  <c r="M260" i="9"/>
  <c r="F260" i="9" s="1"/>
  <c r="B260" i="9" s="1"/>
  <c r="L260" i="9"/>
  <c r="E260" i="9"/>
  <c r="M259" i="9"/>
  <c r="L259" i="9"/>
  <c r="F259" i="9"/>
  <c r="E259" i="9"/>
  <c r="B259" i="9" s="1"/>
  <c r="M258" i="9"/>
  <c r="L258" i="9"/>
  <c r="F258" i="9"/>
  <c r="B258" i="9" s="1"/>
  <c r="E258" i="9"/>
  <c r="M257" i="9"/>
  <c r="L257" i="9"/>
  <c r="F257" i="9" s="1"/>
  <c r="E257" i="9"/>
  <c r="B257" i="9" s="1"/>
  <c r="M256" i="9"/>
  <c r="L256" i="9"/>
  <c r="F256" i="9"/>
  <c r="B256" i="9" s="1"/>
  <c r="E256" i="9"/>
  <c r="M255" i="9"/>
  <c r="L255" i="9"/>
  <c r="F255" i="9" s="1"/>
  <c r="E255" i="9"/>
  <c r="M254" i="9"/>
  <c r="L254" i="9"/>
  <c r="F254" i="9" s="1"/>
  <c r="B254" i="9" s="1"/>
  <c r="E254" i="9"/>
  <c r="M253" i="9"/>
  <c r="L253" i="9"/>
  <c r="E253" i="9"/>
  <c r="M252" i="9"/>
  <c r="F252" i="9" s="1"/>
  <c r="L252" i="9"/>
  <c r="E252" i="9"/>
  <c r="B252" i="9" s="1"/>
  <c r="M251" i="9"/>
  <c r="L251" i="9"/>
  <c r="F251" i="9"/>
  <c r="E251" i="9"/>
  <c r="M250" i="9"/>
  <c r="L250" i="9"/>
  <c r="F250" i="9"/>
  <c r="B250" i="9" s="1"/>
  <c r="E250" i="9"/>
  <c r="M249" i="9"/>
  <c r="L249" i="9"/>
  <c r="F249" i="9" s="1"/>
  <c r="E249" i="9"/>
  <c r="B249" i="9" s="1"/>
  <c r="M248" i="9"/>
  <c r="L248" i="9"/>
  <c r="F248" i="9"/>
  <c r="B248" i="9" s="1"/>
  <c r="E248" i="9"/>
  <c r="M247" i="9"/>
  <c r="L247" i="9"/>
  <c r="E247" i="9"/>
  <c r="M246" i="9"/>
  <c r="L246" i="9"/>
  <c r="E246" i="9"/>
  <c r="M245" i="9"/>
  <c r="L245" i="9"/>
  <c r="E245" i="9"/>
  <c r="M244" i="9"/>
  <c r="F244" i="9" s="1"/>
  <c r="B244" i="9" s="1"/>
  <c r="L244" i="9"/>
  <c r="E244" i="9"/>
  <c r="M243" i="9"/>
  <c r="F243" i="9" s="1"/>
  <c r="L243" i="9"/>
  <c r="E243" i="9"/>
  <c r="M242" i="9"/>
  <c r="F242" i="9" s="1"/>
  <c r="B242" i="9" s="1"/>
  <c r="L242" i="9"/>
  <c r="E242" i="9"/>
  <c r="M241" i="9"/>
  <c r="L241" i="9"/>
  <c r="E241" i="9"/>
  <c r="M240" i="9"/>
  <c r="F240" i="9" s="1"/>
  <c r="B240" i="9" s="1"/>
  <c r="L240" i="9"/>
  <c r="E240" i="9"/>
  <c r="M239" i="9"/>
  <c r="L239" i="9"/>
  <c r="E239" i="9"/>
  <c r="M238" i="9"/>
  <c r="L238" i="9"/>
  <c r="F238" i="9" s="1"/>
  <c r="B238" i="9" s="1"/>
  <c r="E238" i="9"/>
  <c r="M237" i="9"/>
  <c r="L237" i="9"/>
  <c r="E237" i="9"/>
  <c r="M236" i="9"/>
  <c r="L236" i="9"/>
  <c r="E236" i="9"/>
  <c r="M235" i="9"/>
  <c r="L235" i="9"/>
  <c r="F235" i="9"/>
  <c r="E235" i="9"/>
  <c r="M234" i="9"/>
  <c r="L234" i="9"/>
  <c r="F234" i="9"/>
  <c r="B234" i="9" s="1"/>
  <c r="E234" i="9"/>
  <c r="M233" i="9"/>
  <c r="L233" i="9"/>
  <c r="E233" i="9"/>
  <c r="M232" i="9"/>
  <c r="L232" i="9"/>
  <c r="F232" i="9"/>
  <c r="B232" i="9" s="1"/>
  <c r="E232" i="9"/>
  <c r="M231" i="9"/>
  <c r="L231" i="9"/>
  <c r="F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H171" i="9"/>
  <c r="G171" i="9"/>
  <c r="E171" i="9" s="1"/>
  <c r="F171" i="9"/>
  <c r="H170" i="9"/>
  <c r="G170" i="9"/>
  <c r="F170" i="9"/>
  <c r="H169" i="9"/>
  <c r="G169" i="9"/>
  <c r="F169" i="9"/>
  <c r="E169" i="9"/>
  <c r="B169" i="9" s="1"/>
  <c r="H168" i="9"/>
  <c r="G168" i="9"/>
  <c r="F168" i="9"/>
  <c r="E168" i="9"/>
  <c r="H167" i="9"/>
  <c r="G167" i="9"/>
  <c r="E167" i="9" s="1"/>
  <c r="F167" i="9"/>
  <c r="H166" i="9"/>
  <c r="G166" i="9"/>
  <c r="F166" i="9"/>
  <c r="H165" i="9"/>
  <c r="G165" i="9"/>
  <c r="F165" i="9"/>
  <c r="E165" i="9"/>
  <c r="B165" i="9" s="1"/>
  <c r="H164" i="9"/>
  <c r="G164" i="9"/>
  <c r="F164" i="9"/>
  <c r="E164" i="9"/>
  <c r="H163" i="9"/>
  <c r="G163" i="9"/>
  <c r="E163" i="9" s="1"/>
  <c r="F163" i="9"/>
  <c r="H162" i="9"/>
  <c r="G162" i="9"/>
  <c r="F162" i="9"/>
  <c r="H161" i="9"/>
  <c r="G161" i="9"/>
  <c r="F161" i="9"/>
  <c r="E161" i="9"/>
  <c r="B161" i="9" s="1"/>
  <c r="H160" i="9"/>
  <c r="G160" i="9"/>
  <c r="F160" i="9"/>
  <c r="E160" i="9"/>
  <c r="H159" i="9"/>
  <c r="G159" i="9"/>
  <c r="E159" i="9" s="1"/>
  <c r="F159" i="9"/>
  <c r="H158" i="9"/>
  <c r="G158" i="9"/>
  <c r="F158" i="9"/>
  <c r="H157" i="9"/>
  <c r="G157" i="9"/>
  <c r="F157" i="9"/>
  <c r="E157" i="9"/>
  <c r="B157" i="9" s="1"/>
  <c r="F156" i="9"/>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E145" i="9" s="1"/>
  <c r="B145" i="9" s="1"/>
  <c r="G145" i="9"/>
  <c r="F145" i="9"/>
  <c r="H144" i="9"/>
  <c r="G144" i="9"/>
  <c r="F144" i="9"/>
  <c r="E144" i="9"/>
  <c r="B144" i="9" s="1"/>
  <c r="H143" i="9"/>
  <c r="G143" i="9"/>
  <c r="E143" i="9" s="1"/>
  <c r="B143" i="9" s="1"/>
  <c r="F143" i="9"/>
  <c r="H142" i="9"/>
  <c r="G142" i="9"/>
  <c r="E142" i="9" s="1"/>
  <c r="B142" i="9" s="1"/>
  <c r="F142" i="9"/>
  <c r="H141" i="9"/>
  <c r="E141" i="9" s="1"/>
  <c r="B141" i="9" s="1"/>
  <c r="G141" i="9"/>
  <c r="F141" i="9"/>
  <c r="H140" i="9"/>
  <c r="G140" i="9"/>
  <c r="F140" i="9"/>
  <c r="E140" i="9"/>
  <c r="B140" i="9" s="1"/>
  <c r="H139" i="9"/>
  <c r="G139" i="9"/>
  <c r="E139" i="9" s="1"/>
  <c r="B139" i="9" s="1"/>
  <c r="F139" i="9"/>
  <c r="H138" i="9"/>
  <c r="G138" i="9"/>
  <c r="E138" i="9" s="1"/>
  <c r="B138" i="9" s="1"/>
  <c r="F138" i="9"/>
  <c r="H137" i="9"/>
  <c r="E137" i="9" s="1"/>
  <c r="B137" i="9" s="1"/>
  <c r="G137" i="9"/>
  <c r="F137" i="9"/>
  <c r="H136" i="9"/>
  <c r="G136" i="9"/>
  <c r="F136" i="9"/>
  <c r="E136" i="9"/>
  <c r="B136" i="9" s="1"/>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E127" i="9" s="1"/>
  <c r="B127" i="9" s="1"/>
  <c r="F127" i="9"/>
  <c r="H126" i="9"/>
  <c r="G126" i="9"/>
  <c r="E126" i="9" s="1"/>
  <c r="B126" i="9" s="1"/>
  <c r="F126" i="9"/>
  <c r="H125" i="9"/>
  <c r="E125" i="9" s="1"/>
  <c r="B125" i="9" s="1"/>
  <c r="G125" i="9"/>
  <c r="F125" i="9"/>
  <c r="H124" i="9"/>
  <c r="G124" i="9"/>
  <c r="F124" i="9"/>
  <c r="E124" i="9"/>
  <c r="B124" i="9" s="1"/>
  <c r="H123" i="9"/>
  <c r="G123" i="9"/>
  <c r="E123" i="9" s="1"/>
  <c r="B123" i="9" s="1"/>
  <c r="F123" i="9"/>
  <c r="H122" i="9"/>
  <c r="G122" i="9"/>
  <c r="E122" i="9" s="1"/>
  <c r="B122" i="9" s="1"/>
  <c r="F122" i="9"/>
  <c r="H121" i="9"/>
  <c r="E121" i="9" s="1"/>
  <c r="B121" i="9" s="1"/>
  <c r="G121" i="9"/>
  <c r="F121" i="9"/>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B113" i="9" s="1"/>
  <c r="G113" i="9"/>
  <c r="F113" i="9"/>
  <c r="H112" i="9"/>
  <c r="G112" i="9"/>
  <c r="F112" i="9"/>
  <c r="E112" i="9"/>
  <c r="B112" i="9" s="1"/>
  <c r="H111" i="9"/>
  <c r="G111" i="9"/>
  <c r="E111" i="9" s="1"/>
  <c r="B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B105" i="9" s="1"/>
  <c r="G105" i="9"/>
  <c r="F105" i="9"/>
  <c r="H104" i="9"/>
  <c r="G104" i="9"/>
  <c r="F104" i="9"/>
  <c r="E104" i="9"/>
  <c r="B104" i="9" s="1"/>
  <c r="H103" i="9"/>
  <c r="G103" i="9"/>
  <c r="E103" i="9" s="1"/>
  <c r="B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G84" i="9"/>
  <c r="F84" i="9"/>
  <c r="E84" i="9"/>
  <c r="B84" i="9" s="1"/>
  <c r="H83" i="9"/>
  <c r="G83" i="9"/>
  <c r="F83" i="9"/>
  <c r="H82" i="9"/>
  <c r="G82" i="9"/>
  <c r="F82" i="9"/>
  <c r="H81" i="9"/>
  <c r="E81" i="9" s="1"/>
  <c r="B81" i="9" s="1"/>
  <c r="G81" i="9"/>
  <c r="F81" i="9"/>
  <c r="H80" i="9"/>
  <c r="G80" i="9"/>
  <c r="F80" i="9"/>
  <c r="E80" i="9"/>
  <c r="B80" i="9" s="1"/>
  <c r="H79" i="9"/>
  <c r="G79" i="9"/>
  <c r="E79" i="9" s="1"/>
  <c r="B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B71" i="9" s="1"/>
  <c r="F71" i="9"/>
  <c r="H70" i="9"/>
  <c r="G70" i="9"/>
  <c r="F70" i="9"/>
  <c r="H69" i="9"/>
  <c r="E69" i="9" s="1"/>
  <c r="B69" i="9" s="1"/>
  <c r="G69" i="9"/>
  <c r="F69" i="9"/>
  <c r="H68" i="9"/>
  <c r="E68" i="9" s="1"/>
  <c r="B68" i="9" s="1"/>
  <c r="G68" i="9"/>
  <c r="F68" i="9"/>
  <c r="H67" i="9"/>
  <c r="G67" i="9"/>
  <c r="F67" i="9"/>
  <c r="H66" i="9"/>
  <c r="G66" i="9"/>
  <c r="E66" i="9" s="1"/>
  <c r="B66" i="9" s="1"/>
  <c r="F66" i="9"/>
  <c r="H65" i="9"/>
  <c r="G65" i="9"/>
  <c r="E65" i="9" s="1"/>
  <c r="B65" i="9" s="1"/>
  <c r="F65" i="9"/>
  <c r="H64" i="9"/>
  <c r="G64" i="9"/>
  <c r="F64" i="9"/>
  <c r="E64" i="9"/>
  <c r="B64" i="9" s="1"/>
  <c r="H63" i="9"/>
  <c r="G63" i="9"/>
  <c r="F63" i="9"/>
  <c r="E63" i="9"/>
  <c r="B63" i="9" s="1"/>
  <c r="H62" i="9"/>
  <c r="G62" i="9"/>
  <c r="E62" i="9" s="1"/>
  <c r="B62" i="9" s="1"/>
  <c r="F62" i="9"/>
  <c r="H61" i="9"/>
  <c r="G61" i="9"/>
  <c r="E61" i="9" s="1"/>
  <c r="B61" i="9" s="1"/>
  <c r="F61" i="9"/>
  <c r="H60" i="9"/>
  <c r="G60" i="9"/>
  <c r="F60" i="9"/>
  <c r="E60" i="9"/>
  <c r="B60" i="9" s="1"/>
  <c r="H59" i="9"/>
  <c r="G59" i="9"/>
  <c r="F59" i="9"/>
  <c r="E59" i="9"/>
  <c r="B59" i="9" s="1"/>
  <c r="H58" i="9"/>
  <c r="G58" i="9"/>
  <c r="E58" i="9" s="1"/>
  <c r="B58" i="9" s="1"/>
  <c r="F58" i="9"/>
  <c r="H57" i="9"/>
  <c r="G57" i="9"/>
  <c r="F57" i="9"/>
  <c r="H56" i="9"/>
  <c r="E56" i="9" s="1"/>
  <c r="B56" i="9" s="1"/>
  <c r="G56" i="9"/>
  <c r="F56" i="9"/>
  <c r="H55" i="9"/>
  <c r="G55" i="9"/>
  <c r="F55" i="9"/>
  <c r="E55" i="9"/>
  <c r="B55" i="9" s="1"/>
  <c r="H54" i="9"/>
  <c r="G54" i="9"/>
  <c r="F54" i="9"/>
  <c r="H53" i="9"/>
  <c r="G53" i="9"/>
  <c r="E53" i="9" s="1"/>
  <c r="B53" i="9" s="1"/>
  <c r="F53" i="9"/>
  <c r="H52" i="9"/>
  <c r="E52" i="9" s="1"/>
  <c r="B52" i="9" s="1"/>
  <c r="G52" i="9"/>
  <c r="F52" i="9"/>
  <c r="H51" i="9"/>
  <c r="E51" i="9" s="1"/>
  <c r="B51" i="9" s="1"/>
  <c r="G51" i="9"/>
  <c r="F51" i="9"/>
  <c r="H50" i="9"/>
  <c r="G50" i="9"/>
  <c r="F50" i="9"/>
  <c r="H49" i="9"/>
  <c r="G49" i="9"/>
  <c r="F49" i="9"/>
  <c r="H48" i="9"/>
  <c r="E48" i="9" s="1"/>
  <c r="B48" i="9" s="1"/>
  <c r="G48" i="9"/>
  <c r="F48" i="9"/>
  <c r="H47" i="9"/>
  <c r="G47" i="9"/>
  <c r="F47" i="9"/>
  <c r="E47" i="9"/>
  <c r="B47" i="9" s="1"/>
  <c r="H46" i="9"/>
  <c r="G46" i="9"/>
  <c r="F46" i="9"/>
  <c r="H45" i="9"/>
  <c r="G45" i="9"/>
  <c r="F45" i="9"/>
  <c r="H44" i="9"/>
  <c r="G44" i="9"/>
  <c r="F44" i="9"/>
  <c r="E44" i="9"/>
  <c r="B44" i="9" s="1"/>
  <c r="H43" i="9"/>
  <c r="G43" i="9"/>
  <c r="F43" i="9"/>
  <c r="E43" i="9"/>
  <c r="H42" i="9"/>
  <c r="G42" i="9"/>
  <c r="F42" i="9"/>
  <c r="H41" i="9"/>
  <c r="G41" i="9"/>
  <c r="E41" i="9" s="1"/>
  <c r="B41" i="9" s="1"/>
  <c r="F41" i="9"/>
  <c r="H40" i="9"/>
  <c r="G40" i="9"/>
  <c r="F40" i="9"/>
  <c r="E40" i="9"/>
  <c r="B40" i="9" s="1"/>
  <c r="H39" i="9"/>
  <c r="G39" i="9"/>
  <c r="F39" i="9"/>
  <c r="E39" i="9"/>
  <c r="B39" i="9" s="1"/>
  <c r="H38" i="9"/>
  <c r="G38" i="9"/>
  <c r="F38" i="9"/>
  <c r="H37" i="9"/>
  <c r="G37" i="9"/>
  <c r="F37" i="9"/>
  <c r="H36" i="9"/>
  <c r="G36" i="9"/>
  <c r="F36" i="9"/>
  <c r="H35" i="9"/>
  <c r="G35" i="9"/>
  <c r="F35" i="9"/>
  <c r="E35" i="9"/>
  <c r="H34" i="9"/>
  <c r="G34" i="9"/>
  <c r="E34" i="9" s="1"/>
  <c r="B34" i="9" s="1"/>
  <c r="F34" i="9"/>
  <c r="H33" i="9"/>
  <c r="G33" i="9"/>
  <c r="E33" i="9" s="1"/>
  <c r="B33" i="9" s="1"/>
  <c r="F33" i="9"/>
  <c r="H32" i="9"/>
  <c r="E32" i="9" s="1"/>
  <c r="B32" i="9" s="1"/>
  <c r="G32" i="9"/>
  <c r="F32" i="9"/>
  <c r="H31" i="9"/>
  <c r="G31" i="9"/>
  <c r="F31" i="9"/>
  <c r="H30" i="9"/>
  <c r="G30" i="9"/>
  <c r="F30" i="9"/>
  <c r="H29" i="9"/>
  <c r="G29" i="9"/>
  <c r="F29" i="9"/>
  <c r="H28" i="9"/>
  <c r="E28" i="9" s="1"/>
  <c r="B28" i="9" s="1"/>
  <c r="G28" i="9"/>
  <c r="F28" i="9"/>
  <c r="H27" i="9"/>
  <c r="E27" i="9" s="1"/>
  <c r="G27" i="9"/>
  <c r="F27" i="9"/>
  <c r="H26" i="9"/>
  <c r="G26" i="9"/>
  <c r="F26" i="9"/>
  <c r="H25" i="9"/>
  <c r="G25" i="9"/>
  <c r="E25" i="9" s="1"/>
  <c r="B25" i="9" s="1"/>
  <c r="F25" i="9"/>
  <c r="F24" i="9"/>
  <c r="F4" i="9"/>
  <c r="O3" i="9"/>
  <c r="I3" i="9"/>
  <c r="G211" i="9" s="1"/>
  <c r="E211" i="9" s="1"/>
  <c r="B211" i="9" s="1"/>
  <c r="H3" i="9"/>
  <c r="G3" i="9"/>
  <c r="D104" i="8"/>
  <c r="D97" i="8"/>
  <c r="C1674" i="1" s="1"/>
  <c r="D92" i="8"/>
  <c r="C1669" i="1" s="1"/>
  <c r="D87" i="8"/>
  <c r="D82" i="8"/>
  <c r="D77" i="8"/>
  <c r="C1654" i="1" s="1"/>
  <c r="D72" i="8"/>
  <c r="D67" i="8"/>
  <c r="D62" i="8"/>
  <c r="D57" i="8"/>
  <c r="C1634" i="1" s="1"/>
  <c r="D52" i="8"/>
  <c r="D46" i="8"/>
  <c r="D37" i="8"/>
  <c r="D27" i="8"/>
  <c r="D25" i="8" s="1"/>
  <c r="C1602" i="1" s="1"/>
  <c r="H1602" i="1" s="1"/>
  <c r="D18" i="8"/>
  <c r="D8" i="8"/>
  <c r="D6" i="8" s="1"/>
  <c r="C1583" i="1" s="1"/>
  <c r="H1583" i="1" s="1"/>
  <c r="E44" i="7"/>
  <c r="D44" i="7"/>
  <c r="E39" i="7"/>
  <c r="D39" i="7"/>
  <c r="D38" i="7" s="1"/>
  <c r="E38" i="7"/>
  <c r="E30" i="7"/>
  <c r="D30" i="7"/>
  <c r="D22" i="7" s="1"/>
  <c r="D5" i="7" s="1"/>
  <c r="E23" i="7"/>
  <c r="E22" i="7" s="1"/>
  <c r="D23" i="7"/>
  <c r="E14" i="7"/>
  <c r="D1547" i="1" s="1"/>
  <c r="G1547" i="1" s="1"/>
  <c r="D14" i="7"/>
  <c r="E7" i="7"/>
  <c r="D7" i="7"/>
  <c r="D6" i="7" s="1"/>
  <c r="E6" i="7"/>
  <c r="F140" i="6"/>
  <c r="F139" i="6"/>
  <c r="F138" i="6"/>
  <c r="F137" i="6"/>
  <c r="F136" i="6"/>
  <c r="F135" i="6"/>
  <c r="F134" i="6"/>
  <c r="F133" i="6"/>
  <c r="F132" i="6"/>
  <c r="F131" i="6"/>
  <c r="E130" i="6"/>
  <c r="D130" i="6"/>
  <c r="E129" i="6"/>
  <c r="F128" i="6"/>
  <c r="F127" i="6"/>
  <c r="F126" i="6"/>
  <c r="F125" i="6"/>
  <c r="F124" i="6"/>
  <c r="F123" i="6"/>
  <c r="E122" i="6"/>
  <c r="D122" i="6"/>
  <c r="F121" i="6"/>
  <c r="F120" i="6"/>
  <c r="F119" i="6"/>
  <c r="E118" i="6"/>
  <c r="F118" i="6" s="1"/>
  <c r="D118" i="6"/>
  <c r="F117" i="6"/>
  <c r="F116" i="6"/>
  <c r="F115" i="6"/>
  <c r="E115" i="6"/>
  <c r="D115" i="6"/>
  <c r="F113" i="6"/>
  <c r="F112" i="6"/>
  <c r="F111" i="6"/>
  <c r="F110" i="6"/>
  <c r="F109" i="6"/>
  <c r="F108" i="6"/>
  <c r="E107" i="6"/>
  <c r="F107" i="6" s="1"/>
  <c r="D107" i="6"/>
  <c r="F106" i="6"/>
  <c r="F105" i="6"/>
  <c r="F104" i="6"/>
  <c r="F103" i="6"/>
  <c r="F102" i="6"/>
  <c r="F101" i="6"/>
  <c r="F100" i="6"/>
  <c r="E99" i="6"/>
  <c r="D99" i="6"/>
  <c r="F99" i="6" s="1"/>
  <c r="F98" i="6"/>
  <c r="F97" i="6"/>
  <c r="F96" i="6"/>
  <c r="F95" i="6"/>
  <c r="E94" i="6"/>
  <c r="D94" i="6"/>
  <c r="F94" i="6" s="1"/>
  <c r="F93" i="6"/>
  <c r="F92" i="6"/>
  <c r="F91" i="6"/>
  <c r="F90" i="6"/>
  <c r="E90" i="6"/>
  <c r="D90" i="6"/>
  <c r="E89" i="6"/>
  <c r="D1485" i="1" s="1"/>
  <c r="D89" i="6"/>
  <c r="F89" i="6" s="1"/>
  <c r="F88" i="6"/>
  <c r="F87" i="6"/>
  <c r="F86" i="6"/>
  <c r="F85" i="6"/>
  <c r="F84" i="6"/>
  <c r="F83" i="6"/>
  <c r="F82" i="6"/>
  <c r="E82" i="6"/>
  <c r="D82" i="6"/>
  <c r="F81" i="6"/>
  <c r="F80" i="6"/>
  <c r="F79" i="6"/>
  <c r="F78" i="6"/>
  <c r="F77" i="6"/>
  <c r="F76" i="6"/>
  <c r="E75" i="6"/>
  <c r="F75" i="6" s="1"/>
  <c r="D75" i="6"/>
  <c r="F74" i="6"/>
  <c r="F73" i="6"/>
  <c r="F72" i="6"/>
  <c r="F71" i="6"/>
  <c r="F70" i="6"/>
  <c r="F69" i="6"/>
  <c r="F68" i="6"/>
  <c r="F67" i="6"/>
  <c r="F66" i="6"/>
  <c r="E66" i="6"/>
  <c r="D66" i="6"/>
  <c r="F65" i="6"/>
  <c r="F64" i="6"/>
  <c r="F63" i="6"/>
  <c r="F62" i="6"/>
  <c r="E61" i="6"/>
  <c r="D61" i="6"/>
  <c r="F60" i="6"/>
  <c r="F59" i="6"/>
  <c r="F58" i="6"/>
  <c r="F57" i="6"/>
  <c r="F56" i="6"/>
  <c r="F55" i="6"/>
  <c r="E54" i="6"/>
  <c r="D54" i="6"/>
  <c r="F53" i="6"/>
  <c r="F52" i="6"/>
  <c r="F51" i="6"/>
  <c r="E50" i="6"/>
  <c r="D50" i="6"/>
  <c r="F50" i="6" s="1"/>
  <c r="F49" i="6"/>
  <c r="F48" i="6"/>
  <c r="F47" i="6"/>
  <c r="F46" i="6"/>
  <c r="F45" i="6"/>
  <c r="F44" i="6"/>
  <c r="E43" i="6"/>
  <c r="D43" i="6"/>
  <c r="F43" i="6" s="1"/>
  <c r="F42" i="6"/>
  <c r="F41" i="6"/>
  <c r="F40" i="6"/>
  <c r="E39" i="6"/>
  <c r="F39" i="6" s="1"/>
  <c r="D39" i="6"/>
  <c r="F38" i="6"/>
  <c r="F37" i="6"/>
  <c r="E36" i="6"/>
  <c r="D36" i="6"/>
  <c r="F34" i="6"/>
  <c r="F33" i="6"/>
  <c r="F32" i="6"/>
  <c r="F31" i="6"/>
  <c r="F30" i="6"/>
  <c r="F29" i="6"/>
  <c r="E28" i="6"/>
  <c r="D28" i="6"/>
  <c r="F27" i="6"/>
  <c r="F26" i="6"/>
  <c r="F25" i="6"/>
  <c r="F24" i="6"/>
  <c r="F23" i="6"/>
  <c r="E22" i="6"/>
  <c r="D22" i="6"/>
  <c r="F21" i="6"/>
  <c r="F20" i="6"/>
  <c r="F19" i="6"/>
  <c r="F18" i="6"/>
  <c r="F17" i="6"/>
  <c r="F16" i="6"/>
  <c r="F15" i="6"/>
  <c r="F14" i="6"/>
  <c r="F13" i="6"/>
  <c r="E13" i="6"/>
  <c r="D13" i="6"/>
  <c r="F12" i="6"/>
  <c r="F11" i="6"/>
  <c r="E10" i="6"/>
  <c r="D10" i="6"/>
  <c r="F10" i="6" s="1"/>
  <c r="F9" i="6"/>
  <c r="F8" i="6"/>
  <c r="F7" i="6"/>
  <c r="E6" i="6"/>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c r="E296" i="5"/>
  <c r="F295" i="5"/>
  <c r="F294" i="5"/>
  <c r="F293" i="5"/>
  <c r="F292" i="5"/>
  <c r="E291" i="5"/>
  <c r="D1295" i="1" s="1"/>
  <c r="D291" i="5"/>
  <c r="F291" i="5" s="1"/>
  <c r="F290" i="5"/>
  <c r="F289" i="5"/>
  <c r="F288" i="5"/>
  <c r="F287" i="5"/>
  <c r="F286" i="5"/>
  <c r="F285" i="5"/>
  <c r="F284" i="5"/>
  <c r="F283" i="5"/>
  <c r="F282" i="5"/>
  <c r="F281" i="5"/>
  <c r="F280" i="5"/>
  <c r="F279" i="5"/>
  <c r="F278" i="5"/>
  <c r="E277" i="5"/>
  <c r="D1281" i="1" s="1"/>
  <c r="D277" i="5"/>
  <c r="F276" i="5"/>
  <c r="F275" i="5"/>
  <c r="F273" i="5"/>
  <c r="F272" i="5"/>
  <c r="F271" i="5"/>
  <c r="F270" i="5"/>
  <c r="F269" i="5"/>
  <c r="F268" i="5"/>
  <c r="F267" i="5"/>
  <c r="F266" i="5"/>
  <c r="F265" i="5"/>
  <c r="F264" i="5"/>
  <c r="E264" i="5"/>
  <c r="D264" i="5"/>
  <c r="F263" i="5"/>
  <c r="F262" i="5"/>
  <c r="F261" i="5"/>
  <c r="E260" i="5"/>
  <c r="D1264" i="1" s="1"/>
  <c r="D260" i="5"/>
  <c r="F259" i="5"/>
  <c r="F258" i="5"/>
  <c r="F257" i="5"/>
  <c r="E256" i="5"/>
  <c r="F256" i="5" s="1"/>
  <c r="D256" i="5"/>
  <c r="D255" i="5"/>
  <c r="F254" i="5"/>
  <c r="F253" i="5"/>
  <c r="E252" i="5"/>
  <c r="F252" i="5" s="1"/>
  <c r="D252" i="5"/>
  <c r="F250" i="5"/>
  <c r="F249" i="5"/>
  <c r="F248" i="5"/>
  <c r="E248" i="5"/>
  <c r="D1252" i="1" s="1"/>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D219" i="5"/>
  <c r="F218" i="5"/>
  <c r="F217" i="5"/>
  <c r="F216" i="5"/>
  <c r="F215" i="5"/>
  <c r="F214" i="5"/>
  <c r="F213" i="5"/>
  <c r="F212" i="5"/>
  <c r="F211" i="5"/>
  <c r="E211" i="5"/>
  <c r="D211" i="5"/>
  <c r="F210" i="5"/>
  <c r="F209" i="5"/>
  <c r="F208" i="5"/>
  <c r="F207" i="5"/>
  <c r="F206" i="5"/>
  <c r="F205" i="5"/>
  <c r="E204" i="5"/>
  <c r="D204" i="5"/>
  <c r="E203" i="5"/>
  <c r="H338" i="9" s="1"/>
  <c r="F202" i="5"/>
  <c r="F201" i="5"/>
  <c r="F200" i="5"/>
  <c r="F199" i="5"/>
  <c r="F198" i="5"/>
  <c r="F197" i="5"/>
  <c r="E197" i="5"/>
  <c r="H337" i="9" s="1"/>
  <c r="D197" i="5"/>
  <c r="G337" i="9" s="1"/>
  <c r="F196" i="5"/>
  <c r="F195" i="5"/>
  <c r="F194" i="5"/>
  <c r="F193" i="5"/>
  <c r="F192" i="5"/>
  <c r="F191" i="5"/>
  <c r="F190" i="5"/>
  <c r="F189" i="5"/>
  <c r="F188" i="5"/>
  <c r="F187" i="5"/>
  <c r="E186" i="5"/>
  <c r="D186" i="5"/>
  <c r="F186" i="5" s="1"/>
  <c r="F185" i="5"/>
  <c r="F184" i="5"/>
  <c r="F183" i="5"/>
  <c r="F182" i="5"/>
  <c r="E181" i="5"/>
  <c r="E178" i="5" s="1"/>
  <c r="D1182" i="1" s="1"/>
  <c r="D181" i="5"/>
  <c r="F180" i="5"/>
  <c r="F179" i="5"/>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152" i="1" s="1"/>
  <c r="F146" i="5"/>
  <c r="F145" i="5"/>
  <c r="F144" i="5"/>
  <c r="E143" i="5"/>
  <c r="D143" i="5"/>
  <c r="F143" i="5" s="1"/>
  <c r="F142" i="5"/>
  <c r="F141" i="5"/>
  <c r="F140" i="5"/>
  <c r="F139" i="5"/>
  <c r="F138" i="5"/>
  <c r="F137" i="5"/>
  <c r="E136" i="5"/>
  <c r="E135" i="5" s="1"/>
  <c r="D136"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1093" i="1" s="1"/>
  <c r="D89" i="5"/>
  <c r="F87" i="5"/>
  <c r="F86" i="5"/>
  <c r="F85" i="5"/>
  <c r="F84" i="5"/>
  <c r="F83" i="5"/>
  <c r="E82" i="5"/>
  <c r="F82" i="5" s="1"/>
  <c r="D82" i="5"/>
  <c r="F81" i="5"/>
  <c r="F80" i="5"/>
  <c r="F79" i="5"/>
  <c r="F78" i="5"/>
  <c r="F77" i="5"/>
  <c r="F76" i="5"/>
  <c r="E76" i="5"/>
  <c r="D76" i="5"/>
  <c r="F75" i="5"/>
  <c r="F74" i="5"/>
  <c r="F73" i="5"/>
  <c r="F72" i="5"/>
  <c r="E71" i="5"/>
  <c r="E70" i="5" s="1"/>
  <c r="D1075" i="1" s="1"/>
  <c r="G1075" i="1" s="1"/>
  <c r="D71" i="5"/>
  <c r="D70" i="5"/>
  <c r="F68" i="5"/>
  <c r="F67" i="5"/>
  <c r="F66" i="5"/>
  <c r="F65" i="5"/>
  <c r="F64" i="5"/>
  <c r="E63" i="5"/>
  <c r="D63" i="5"/>
  <c r="F63" i="5" s="1"/>
  <c r="F62" i="5"/>
  <c r="F61" i="5"/>
  <c r="F60" i="5"/>
  <c r="F59" i="5"/>
  <c r="F58" i="5"/>
  <c r="F57" i="5"/>
  <c r="E56" i="5"/>
  <c r="D1061" i="1" s="1"/>
  <c r="D56" i="5"/>
  <c r="F55" i="5"/>
  <c r="F54" i="5"/>
  <c r="F53" i="5"/>
  <c r="F52" i="5"/>
  <c r="E52" i="5"/>
  <c r="D52" i="5"/>
  <c r="F51" i="5"/>
  <c r="F50" i="5"/>
  <c r="F49" i="5"/>
  <c r="F48" i="5"/>
  <c r="F47" i="5"/>
  <c r="F46" i="5"/>
  <c r="E45" i="5"/>
  <c r="D45" i="5"/>
  <c r="F44" i="5"/>
  <c r="F43" i="5"/>
  <c r="F42" i="5"/>
  <c r="F41" i="5"/>
  <c r="E41" i="5"/>
  <c r="D41" i="5"/>
  <c r="F40" i="5"/>
  <c r="F39" i="5"/>
  <c r="F38" i="5"/>
  <c r="F37" i="5"/>
  <c r="F36" i="5"/>
  <c r="E35" i="5"/>
  <c r="F35" i="5" s="1"/>
  <c r="D35" i="5"/>
  <c r="F34" i="5"/>
  <c r="F33" i="5"/>
  <c r="F32" i="5"/>
  <c r="F31" i="5"/>
  <c r="F30" i="5"/>
  <c r="E29" i="5"/>
  <c r="F29" i="5" s="1"/>
  <c r="D29" i="5"/>
  <c r="F28" i="5"/>
  <c r="F27" i="5"/>
  <c r="F26" i="5"/>
  <c r="F25" i="5"/>
  <c r="F24" i="5"/>
  <c r="F23" i="5"/>
  <c r="F22" i="5"/>
  <c r="F21" i="5"/>
  <c r="F20" i="5"/>
  <c r="E19" i="5"/>
  <c r="D1024" i="1" s="1"/>
  <c r="D19" i="5"/>
  <c r="F18" i="5"/>
  <c r="F17" i="5"/>
  <c r="F16" i="5"/>
  <c r="F15" i="5"/>
  <c r="F14" i="5"/>
  <c r="E13" i="5"/>
  <c r="D13" i="5"/>
  <c r="D12" i="5"/>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E629" i="4" s="1"/>
  <c r="D636" i="4"/>
  <c r="F635" i="4"/>
  <c r="F634" i="4"/>
  <c r="F633" i="4"/>
  <c r="E633" i="4"/>
  <c r="D633" i="4"/>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E597" i="4" s="1"/>
  <c r="D598" i="4"/>
  <c r="F596" i="4"/>
  <c r="F595" i="4"/>
  <c r="F594" i="4"/>
  <c r="E594" i="4"/>
  <c r="D594" i="4"/>
  <c r="F593" i="4"/>
  <c r="F592" i="4"/>
  <c r="F591" i="4"/>
  <c r="E591" i="4"/>
  <c r="D591" i="4"/>
  <c r="F590" i="4"/>
  <c r="F589" i="4"/>
  <c r="E589" i="4"/>
  <c r="D589" i="4"/>
  <c r="F588" i="4"/>
  <c r="F587" i="4"/>
  <c r="F586" i="4"/>
  <c r="E585" i="4"/>
  <c r="E584" i="4" s="1"/>
  <c r="D585" i="4"/>
  <c r="F585" i="4" s="1"/>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D537" i="4"/>
  <c r="F537" i="4" s="1"/>
  <c r="F534" i="4"/>
  <c r="F533" i="4"/>
  <c r="E532" i="4"/>
  <c r="D532" i="4"/>
  <c r="F532" i="4" s="1"/>
  <c r="F531" i="4"/>
  <c r="F530" i="4"/>
  <c r="E529" i="4"/>
  <c r="E522" i="4" s="1"/>
  <c r="D529" i="4"/>
  <c r="F528" i="4"/>
  <c r="F527" i="4"/>
  <c r="F526" i="4"/>
  <c r="E526" i="4"/>
  <c r="D526" i="4"/>
  <c r="F525" i="4"/>
  <c r="F524" i="4"/>
  <c r="F523" i="4"/>
  <c r="E523" i="4"/>
  <c r="D523" i="4"/>
  <c r="F521" i="4"/>
  <c r="F520" i="4"/>
  <c r="F519" i="4"/>
  <c r="F518" i="4"/>
  <c r="F517" i="4"/>
  <c r="F516" i="4"/>
  <c r="F515" i="4"/>
  <c r="E514" i="4"/>
  <c r="D514" i="4"/>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E467" i="4"/>
  <c r="E466" i="4" s="1"/>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E430" i="4" s="1"/>
  <c r="D431" i="4"/>
  <c r="F431" i="4" s="1"/>
  <c r="E428" i="4"/>
  <c r="F428" i="4" s="1"/>
  <c r="D428" i="4"/>
  <c r="F427" i="4"/>
  <c r="E427" i="4"/>
  <c r="D422" i="1" s="1"/>
  <c r="D427" i="4"/>
  <c r="D648" i="4" s="1"/>
  <c r="F648" i="4" s="1"/>
  <c r="E426" i="4"/>
  <c r="D426" i="4"/>
  <c r="F421" i="4"/>
  <c r="F420" i="4"/>
  <c r="F419" i="4"/>
  <c r="F416" i="4"/>
  <c r="F415" i="4"/>
  <c r="F414" i="4"/>
  <c r="F413" i="4"/>
  <c r="E412" i="4"/>
  <c r="D412" i="4"/>
  <c r="F412" i="4" s="1"/>
  <c r="F411" i="4"/>
  <c r="E410" i="4"/>
  <c r="D410" i="4"/>
  <c r="F410" i="4" s="1"/>
  <c r="F409" i="4"/>
  <c r="F408" i="4"/>
  <c r="F407" i="4"/>
  <c r="E407" i="4"/>
  <c r="D407" i="4"/>
  <c r="D406" i="4" s="1"/>
  <c r="F406" i="4" s="1"/>
  <c r="E406" i="4"/>
  <c r="F405" i="4"/>
  <c r="F404" i="4"/>
  <c r="F403" i="4"/>
  <c r="F402"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6" i="4" s="1"/>
  <c r="F365" i="4"/>
  <c r="F364" i="4"/>
  <c r="F363" i="4"/>
  <c r="E362" i="4"/>
  <c r="D362" i="4"/>
  <c r="F362" i="4" s="1"/>
  <c r="F361" i="4"/>
  <c r="D361"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E314" i="4"/>
  <c r="E309" i="4" s="1"/>
  <c r="D314" i="4"/>
  <c r="F314" i="4" s="1"/>
  <c r="F313" i="4"/>
  <c r="F312" i="4"/>
  <c r="F311" i="4"/>
  <c r="F310" i="4"/>
  <c r="E310" i="4"/>
  <c r="D310" i="4"/>
  <c r="F309" i="4"/>
  <c r="D309" i="4"/>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69" i="1" s="1"/>
  <c r="D274" i="4"/>
  <c r="F272" i="4"/>
  <c r="F271" i="4"/>
  <c r="F270" i="4"/>
  <c r="E269" i="4"/>
  <c r="D269" i="4"/>
  <c r="F268" i="4"/>
  <c r="F267" i="4"/>
  <c r="F266" i="4"/>
  <c r="F265" i="4"/>
  <c r="F264" i="4"/>
  <c r="E263" i="4"/>
  <c r="E262" i="4" s="1"/>
  <c r="D258" i="1" s="1"/>
  <c r="D263" i="4"/>
  <c r="F263" i="4" s="1"/>
  <c r="D262" i="4"/>
  <c r="F261" i="4"/>
  <c r="F260" i="4"/>
  <c r="F259" i="4"/>
  <c r="F258" i="4"/>
  <c r="E257" i="4"/>
  <c r="D257" i="4"/>
  <c r="F257" i="4" s="1"/>
  <c r="F256" i="4"/>
  <c r="F255" i="4"/>
  <c r="E254" i="4"/>
  <c r="D254" i="4"/>
  <c r="F254" i="4" s="1"/>
  <c r="F253" i="4"/>
  <c r="F252" i="4"/>
  <c r="F251" i="4"/>
  <c r="F250" i="4"/>
  <c r="E250" i="4"/>
  <c r="D250" i="4"/>
  <c r="F249" i="4"/>
  <c r="F248" i="4"/>
  <c r="F247" i="4"/>
  <c r="E246" i="4"/>
  <c r="D246" i="4"/>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E221" i="4" s="1"/>
  <c r="D225" i="4"/>
  <c r="F224" i="4"/>
  <c r="F223" i="4"/>
  <c r="F222" i="4"/>
  <c r="E222" i="4"/>
  <c r="D222" i="4"/>
  <c r="D221" i="4"/>
  <c r="F220" i="4"/>
  <c r="F219" i="4"/>
  <c r="F218" i="4"/>
  <c r="F217" i="4"/>
  <c r="E216" i="4"/>
  <c r="D216" i="4"/>
  <c r="F216" i="4" s="1"/>
  <c r="F215" i="4"/>
  <c r="F214" i="4"/>
  <c r="F213" i="4"/>
  <c r="F212" i="4"/>
  <c r="F211" i="4"/>
  <c r="F210" i="4"/>
  <c r="F209" i="4"/>
  <c r="F208" i="4"/>
  <c r="E208" i="4"/>
  <c r="D208" i="4"/>
  <c r="F207" i="4"/>
  <c r="F206" i="4"/>
  <c r="F205" i="4"/>
  <c r="F204" i="4"/>
  <c r="E203" i="4"/>
  <c r="E202" i="4" s="1"/>
  <c r="D203" i="4"/>
  <c r="F203"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60" i="4" s="1"/>
  <c r="F159" i="4"/>
  <c r="F158" i="4"/>
  <c r="F157" i="4"/>
  <c r="F156" i="4"/>
  <c r="F155" i="4"/>
  <c r="E154" i="4"/>
  <c r="D154" i="4"/>
  <c r="F151" i="4"/>
  <c r="F150" i="4"/>
  <c r="F149" i="4"/>
  <c r="F148" i="4"/>
  <c r="F147" i="4"/>
  <c r="F146" i="4"/>
  <c r="F145" i="4"/>
  <c r="F144" i="4"/>
  <c r="F143" i="4"/>
  <c r="F142" i="4"/>
  <c r="E141" i="4"/>
  <c r="E140" i="4" s="1"/>
  <c r="D141" i="4"/>
  <c r="F141" i="4" s="1"/>
  <c r="F140" i="4"/>
  <c r="D140" i="4"/>
  <c r="F139" i="4"/>
  <c r="F138" i="4"/>
  <c r="F137" i="4"/>
  <c r="F136" i="4"/>
  <c r="E135" i="4"/>
  <c r="E134" i="4" s="1"/>
  <c r="D135" i="4"/>
  <c r="F135" i="4" s="1"/>
  <c r="D134" i="4"/>
  <c r="F134" i="4" s="1"/>
  <c r="F133" i="4"/>
  <c r="F132" i="4"/>
  <c r="F131" i="4"/>
  <c r="F130" i="4"/>
  <c r="F129" i="4"/>
  <c r="E129" i="4"/>
  <c r="D129" i="4"/>
  <c r="F128" i="4"/>
  <c r="F127" i="4"/>
  <c r="E126" i="4"/>
  <c r="D126" i="4"/>
  <c r="E125" i="4"/>
  <c r="F124" i="4"/>
  <c r="F123" i="4"/>
  <c r="F122" i="4"/>
  <c r="F121" i="4"/>
  <c r="F120" i="4"/>
  <c r="E120" i="4"/>
  <c r="D120" i="4"/>
  <c r="F119" i="4"/>
  <c r="F118" i="4"/>
  <c r="F117" i="4"/>
  <c r="F116" i="4"/>
  <c r="F115" i="4"/>
  <c r="F114" i="4"/>
  <c r="F113" i="4"/>
  <c r="E112" i="4"/>
  <c r="D112" i="4"/>
  <c r="F111" i="4"/>
  <c r="F110" i="4"/>
  <c r="F109" i="4"/>
  <c r="F108" i="4"/>
  <c r="E107" i="4"/>
  <c r="D107" i="4"/>
  <c r="F107" i="4" s="1"/>
  <c r="E106" i="4"/>
  <c r="F105" i="4"/>
  <c r="F104" i="4"/>
  <c r="F103" i="4"/>
  <c r="F102" i="4"/>
  <c r="F101" i="4"/>
  <c r="F100" i="4"/>
  <c r="F99" i="4"/>
  <c r="E98" i="4"/>
  <c r="D98" i="4"/>
  <c r="F97" i="4"/>
  <c r="F96" i="4"/>
  <c r="F95" i="4"/>
  <c r="F94" i="4"/>
  <c r="F93" i="4"/>
  <c r="F92" i="4"/>
  <c r="E91" i="4"/>
  <c r="E82" i="4" s="1"/>
  <c r="D78" i="1" s="1"/>
  <c r="D91" i="4"/>
  <c r="F90" i="4"/>
  <c r="F89" i="4"/>
  <c r="F88" i="4"/>
  <c r="F87" i="4"/>
  <c r="F86" i="4"/>
  <c r="F85" i="4"/>
  <c r="F84" i="4"/>
  <c r="F83" i="4"/>
  <c r="E83" i="4"/>
  <c r="D83" i="4"/>
  <c r="F81" i="4"/>
  <c r="F80" i="4"/>
  <c r="F79" i="4"/>
  <c r="F78" i="4"/>
  <c r="E77" i="4"/>
  <c r="D77" i="4"/>
  <c r="F77" i="4" s="1"/>
  <c r="F76" i="4"/>
  <c r="F75" i="4"/>
  <c r="F74" i="4"/>
  <c r="E74" i="4"/>
  <c r="D74" i="4"/>
  <c r="F73" i="4"/>
  <c r="F72" i="4"/>
  <c r="F71" i="4"/>
  <c r="E71" i="4"/>
  <c r="D71" i="4"/>
  <c r="F70" i="4"/>
  <c r="F69" i="4"/>
  <c r="E68" i="4"/>
  <c r="D68" i="4"/>
  <c r="F68" i="4" s="1"/>
  <c r="F67" i="4"/>
  <c r="F66" i="4"/>
  <c r="F65" i="4"/>
  <c r="E64" i="4"/>
  <c r="D60" i="1" s="1"/>
  <c r="D64" i="4"/>
  <c r="F63" i="4"/>
  <c r="F62" i="4"/>
  <c r="E61" i="4"/>
  <c r="D61" i="4"/>
  <c r="F60" i="4"/>
  <c r="F59" i="4"/>
  <c r="E58" i="4"/>
  <c r="D54" i="1" s="1"/>
  <c r="D58" i="4"/>
  <c r="F57" i="4"/>
  <c r="F56" i="4"/>
  <c r="F55" i="4"/>
  <c r="F54" i="4"/>
  <c r="E53" i="4"/>
  <c r="D53" i="4"/>
  <c r="F53" i="4" s="1"/>
  <c r="F52" i="4"/>
  <c r="F51" i="4"/>
  <c r="E50" i="4"/>
  <c r="D50" i="4"/>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H1686" i="1"/>
  <c r="C1686" i="1"/>
  <c r="G1686" i="1" s="1"/>
  <c r="G1685" i="1"/>
  <c r="C1685" i="1"/>
  <c r="H1685" i="1" s="1"/>
  <c r="C1684" i="1"/>
  <c r="C1683" i="1"/>
  <c r="G1683" i="1" s="1"/>
  <c r="H1682" i="1"/>
  <c r="G1682" i="1"/>
  <c r="C1682" i="1"/>
  <c r="C1681" i="1"/>
  <c r="H1681" i="1" s="1"/>
  <c r="C1680" i="1"/>
  <c r="H1679" i="1"/>
  <c r="C1679" i="1"/>
  <c r="G1679" i="1" s="1"/>
  <c r="H1678" i="1"/>
  <c r="G1678" i="1"/>
  <c r="C1678" i="1"/>
  <c r="G1677" i="1"/>
  <c r="C1677" i="1"/>
  <c r="H1677" i="1" s="1"/>
  <c r="C1676" i="1"/>
  <c r="H1675" i="1"/>
  <c r="C1675" i="1"/>
  <c r="G1675" i="1" s="1"/>
  <c r="H1674" i="1"/>
  <c r="G1674" i="1"/>
  <c r="C1673" i="1"/>
  <c r="C1672" i="1"/>
  <c r="H1671" i="1"/>
  <c r="C1671" i="1"/>
  <c r="G1671" i="1" s="1"/>
  <c r="H1670" i="1"/>
  <c r="G1670" i="1"/>
  <c r="C1670" i="1"/>
  <c r="C1668" i="1"/>
  <c r="H1667" i="1"/>
  <c r="C1667" i="1"/>
  <c r="G1667" i="1" s="1"/>
  <c r="H1666" i="1"/>
  <c r="G1666" i="1"/>
  <c r="C1666" i="1"/>
  <c r="C1665" i="1"/>
  <c r="C1664" i="1"/>
  <c r="H1663" i="1"/>
  <c r="C1663" i="1"/>
  <c r="G1663" i="1" s="1"/>
  <c r="H1662" i="1"/>
  <c r="G1662" i="1"/>
  <c r="C1662" i="1"/>
  <c r="C1661" i="1"/>
  <c r="C1660" i="1"/>
  <c r="H1659" i="1"/>
  <c r="C1659" i="1"/>
  <c r="G1659" i="1" s="1"/>
  <c r="H1658" i="1"/>
  <c r="G1658" i="1"/>
  <c r="C1658" i="1"/>
  <c r="C1657" i="1"/>
  <c r="C1656" i="1"/>
  <c r="H1655" i="1"/>
  <c r="C1655" i="1"/>
  <c r="G1655" i="1" s="1"/>
  <c r="H1654" i="1"/>
  <c r="G1654" i="1"/>
  <c r="G1653" i="1"/>
  <c r="C1653" i="1"/>
  <c r="H1653" i="1" s="1"/>
  <c r="C1652" i="1"/>
  <c r="H1651" i="1"/>
  <c r="C1651" i="1"/>
  <c r="G1651" i="1" s="1"/>
  <c r="H1650" i="1"/>
  <c r="G1650" i="1"/>
  <c r="C1650" i="1"/>
  <c r="G1649" i="1"/>
  <c r="C1649" i="1"/>
  <c r="H1649" i="1" s="1"/>
  <c r="C1648" i="1"/>
  <c r="H1647" i="1"/>
  <c r="C1647" i="1"/>
  <c r="G1647" i="1" s="1"/>
  <c r="H1646" i="1"/>
  <c r="G1646" i="1"/>
  <c r="C1646" i="1"/>
  <c r="G1645" i="1"/>
  <c r="C1645" i="1"/>
  <c r="H1645" i="1" s="1"/>
  <c r="C1644" i="1"/>
  <c r="H1643" i="1"/>
  <c r="C1643" i="1"/>
  <c r="G1643" i="1" s="1"/>
  <c r="H1642" i="1"/>
  <c r="G1642" i="1"/>
  <c r="C1642" i="1"/>
  <c r="G1641" i="1"/>
  <c r="C1641" i="1"/>
  <c r="H1641" i="1" s="1"/>
  <c r="C1640" i="1"/>
  <c r="H1639" i="1"/>
  <c r="C1639" i="1"/>
  <c r="G1639" i="1" s="1"/>
  <c r="H1638" i="1"/>
  <c r="G1638" i="1"/>
  <c r="C1638" i="1"/>
  <c r="G1637" i="1"/>
  <c r="C1637" i="1"/>
  <c r="H1637" i="1" s="1"/>
  <c r="C1636" i="1"/>
  <c r="H1635" i="1"/>
  <c r="C1635" i="1"/>
  <c r="G1635" i="1" s="1"/>
  <c r="H1634" i="1"/>
  <c r="G1634" i="1"/>
  <c r="G1633" i="1"/>
  <c r="C1633" i="1"/>
  <c r="H1633" i="1" s="1"/>
  <c r="C1632" i="1"/>
  <c r="H1631" i="1"/>
  <c r="C1631" i="1"/>
  <c r="G1631" i="1" s="1"/>
  <c r="H1630" i="1"/>
  <c r="G1630" i="1"/>
  <c r="C1630" i="1"/>
  <c r="G1629" i="1"/>
  <c r="C1629" i="1"/>
  <c r="H1629" i="1" s="1"/>
  <c r="H1627" i="1"/>
  <c r="C1627" i="1"/>
  <c r="G1627" i="1" s="1"/>
  <c r="H1626" i="1"/>
  <c r="G1626" i="1"/>
  <c r="C1626" i="1"/>
  <c r="G1625" i="1"/>
  <c r="C1625" i="1"/>
  <c r="H1625" i="1" s="1"/>
  <c r="C1624" i="1"/>
  <c r="H1623" i="1"/>
  <c r="G1623" i="1"/>
  <c r="C1623" i="1"/>
  <c r="C1620" i="1"/>
  <c r="H1619" i="1"/>
  <c r="G1619" i="1"/>
  <c r="C1619" i="1"/>
  <c r="C1618" i="1"/>
  <c r="G1618" i="1" s="1"/>
  <c r="G1617" i="1"/>
  <c r="C1617" i="1"/>
  <c r="H1617" i="1" s="1"/>
  <c r="C1616" i="1"/>
  <c r="H1615" i="1"/>
  <c r="C1615" i="1"/>
  <c r="G1615" i="1" s="1"/>
  <c r="C1614" i="1"/>
  <c r="G1614" i="1" s="1"/>
  <c r="C1613" i="1"/>
  <c r="H1613" i="1" s="1"/>
  <c r="C1612" i="1"/>
  <c r="H1611" i="1"/>
  <c r="G1611" i="1"/>
  <c r="C1611" i="1"/>
  <c r="H1610" i="1"/>
  <c r="G1610" i="1"/>
  <c r="C1610" i="1"/>
  <c r="C1609" i="1"/>
  <c r="C1608" i="1"/>
  <c r="G1607" i="1"/>
  <c r="C1607" i="1"/>
  <c r="H1607" i="1" s="1"/>
  <c r="C1606" i="1"/>
  <c r="H1606" i="1" s="1"/>
  <c r="G1605" i="1"/>
  <c r="C1605" i="1"/>
  <c r="H1605" i="1" s="1"/>
  <c r="H1603" i="1"/>
  <c r="C1603" i="1"/>
  <c r="G1603" i="1" s="1"/>
  <c r="G1601" i="1"/>
  <c r="C1601" i="1"/>
  <c r="H1601" i="1" s="1"/>
  <c r="C1600" i="1"/>
  <c r="H1599" i="1"/>
  <c r="C1599" i="1"/>
  <c r="G1599" i="1" s="1"/>
  <c r="H1598" i="1"/>
  <c r="G1598" i="1"/>
  <c r="C1598" i="1"/>
  <c r="G1597" i="1"/>
  <c r="C1597" i="1"/>
  <c r="H1597" i="1" s="1"/>
  <c r="C1596" i="1"/>
  <c r="C1595" i="1"/>
  <c r="G1595" i="1" s="1"/>
  <c r="H1594" i="1"/>
  <c r="G1594" i="1"/>
  <c r="C1594" i="1"/>
  <c r="C1593" i="1"/>
  <c r="H1593" i="1" s="1"/>
  <c r="C1592" i="1"/>
  <c r="H1591" i="1"/>
  <c r="C1591" i="1"/>
  <c r="G1591" i="1" s="1"/>
  <c r="G1590" i="1"/>
  <c r="C1590" i="1"/>
  <c r="H1590" i="1" s="1"/>
  <c r="C1589" i="1"/>
  <c r="H1589" i="1" s="1"/>
  <c r="C1588" i="1"/>
  <c r="C1587" i="1"/>
  <c r="G1587" i="1" s="1"/>
  <c r="H1586" i="1"/>
  <c r="C1586" i="1"/>
  <c r="G1586" i="1" s="1"/>
  <c r="C1585" i="1"/>
  <c r="H1585" i="1" s="1"/>
  <c r="C1584" i="1"/>
  <c r="H1582" i="1"/>
  <c r="G1582" i="1"/>
  <c r="C1582" i="1"/>
  <c r="D1581" i="1"/>
  <c r="C1581" i="1"/>
  <c r="H1581" i="1" s="1"/>
  <c r="D1580" i="1"/>
  <c r="C1580" i="1"/>
  <c r="D1579" i="1"/>
  <c r="C1579" i="1"/>
  <c r="H1579" i="1" s="1"/>
  <c r="D1578" i="1"/>
  <c r="C1578" i="1"/>
  <c r="D1577" i="1"/>
  <c r="H1577" i="1" s="1"/>
  <c r="C1577" i="1"/>
  <c r="D1576" i="1"/>
  <c r="C1576" i="1"/>
  <c r="J1575" i="1"/>
  <c r="D1575" i="1"/>
  <c r="G1575" i="1" s="1"/>
  <c r="I1575" i="1" s="1"/>
  <c r="C1575" i="1"/>
  <c r="H1575" i="1" s="1"/>
  <c r="D1574" i="1"/>
  <c r="C1574" i="1"/>
  <c r="J1573" i="1"/>
  <c r="D1573" i="1"/>
  <c r="G1573" i="1" s="1"/>
  <c r="I1573" i="1" s="1"/>
  <c r="C1573" i="1"/>
  <c r="H1573" i="1" s="1"/>
  <c r="G1572" i="1"/>
  <c r="D1572" i="1"/>
  <c r="C1572" i="1"/>
  <c r="G1571" i="1"/>
  <c r="D1571" i="1"/>
  <c r="H1571" i="1" s="1"/>
  <c r="C1571" i="1"/>
  <c r="H1570" i="1"/>
  <c r="D1570" i="1"/>
  <c r="C1570" i="1"/>
  <c r="G1569" i="1"/>
  <c r="D1569" i="1"/>
  <c r="J1569" i="1" s="1"/>
  <c r="C1569" i="1"/>
  <c r="H1568" i="1"/>
  <c r="D1568" i="1"/>
  <c r="C1568" i="1"/>
  <c r="G1567" i="1"/>
  <c r="D1567" i="1"/>
  <c r="J1567" i="1" s="1"/>
  <c r="C1567" i="1"/>
  <c r="H1566" i="1"/>
  <c r="D1566" i="1"/>
  <c r="C1566" i="1"/>
  <c r="G1565" i="1"/>
  <c r="D1565" i="1"/>
  <c r="J1565" i="1" s="1"/>
  <c r="C1565" i="1"/>
  <c r="H1564" i="1"/>
  <c r="D1564" i="1"/>
  <c r="C1564" i="1"/>
  <c r="D1563" i="1"/>
  <c r="C1563" i="1"/>
  <c r="G1563" i="1" s="1"/>
  <c r="D1562" i="1"/>
  <c r="C1562" i="1"/>
  <c r="D1561" i="1"/>
  <c r="C1561" i="1"/>
  <c r="H1561" i="1" s="1"/>
  <c r="D1560" i="1"/>
  <c r="C1560" i="1"/>
  <c r="D1559" i="1"/>
  <c r="C1559" i="1"/>
  <c r="H1559" i="1" s="1"/>
  <c r="D1558" i="1"/>
  <c r="C1558" i="1"/>
  <c r="D1557" i="1"/>
  <c r="C1557" i="1"/>
  <c r="H1557" i="1" s="1"/>
  <c r="D1556" i="1"/>
  <c r="C1556" i="1"/>
  <c r="H1555" i="1"/>
  <c r="D1555" i="1"/>
  <c r="C1555" i="1"/>
  <c r="G1555" i="1" s="1"/>
  <c r="J1554" i="1"/>
  <c r="G1554" i="1"/>
  <c r="I1554" i="1" s="1"/>
  <c r="D1554" i="1"/>
  <c r="C1554" i="1"/>
  <c r="H1554" i="1" s="1"/>
  <c r="H1553" i="1"/>
  <c r="D1553" i="1"/>
  <c r="C1553" i="1"/>
  <c r="J1552" i="1"/>
  <c r="G1552" i="1"/>
  <c r="I1552" i="1" s="1"/>
  <c r="D1552" i="1"/>
  <c r="C1552" i="1"/>
  <c r="H1552" i="1" s="1"/>
  <c r="H1551" i="1"/>
  <c r="D1551" i="1"/>
  <c r="C1551" i="1"/>
  <c r="J1550" i="1"/>
  <c r="G1550" i="1"/>
  <c r="I1550" i="1" s="1"/>
  <c r="D1550" i="1"/>
  <c r="H1550" i="1" s="1"/>
  <c r="C1550" i="1"/>
  <c r="H1549" i="1"/>
  <c r="D1549" i="1"/>
  <c r="C1549" i="1"/>
  <c r="J1548" i="1"/>
  <c r="G1548" i="1"/>
  <c r="I1548" i="1" s="1"/>
  <c r="D1548" i="1"/>
  <c r="C1548" i="1"/>
  <c r="H1548" i="1" s="1"/>
  <c r="H1547" i="1"/>
  <c r="C1547" i="1"/>
  <c r="D1546" i="1"/>
  <c r="J1546" i="1" s="1"/>
  <c r="C1546" i="1"/>
  <c r="H1545" i="1"/>
  <c r="G1545" i="1"/>
  <c r="I1545" i="1" s="1"/>
  <c r="D1545" i="1"/>
  <c r="C1545" i="1"/>
  <c r="J1545" i="1" s="1"/>
  <c r="D1544" i="1"/>
  <c r="J1544" i="1" s="1"/>
  <c r="C1544" i="1"/>
  <c r="H1543" i="1"/>
  <c r="G1543" i="1"/>
  <c r="I1543" i="1" s="1"/>
  <c r="D1543" i="1"/>
  <c r="C1543" i="1"/>
  <c r="J1543" i="1" s="1"/>
  <c r="D1542" i="1"/>
  <c r="J1542" i="1" s="1"/>
  <c r="C1542" i="1"/>
  <c r="H1541" i="1"/>
  <c r="G1541" i="1"/>
  <c r="I1541" i="1" s="1"/>
  <c r="D1541" i="1"/>
  <c r="J1541" i="1" s="1"/>
  <c r="C1541" i="1"/>
  <c r="H1540" i="1"/>
  <c r="G1540" i="1"/>
  <c r="D1540" i="1"/>
  <c r="C1540" i="1"/>
  <c r="C1539" i="1"/>
  <c r="G1536" i="1"/>
  <c r="D1536" i="1"/>
  <c r="H1536" i="1" s="1"/>
  <c r="C1536" i="1"/>
  <c r="H1535" i="1"/>
  <c r="G1535" i="1"/>
  <c r="D1535" i="1"/>
  <c r="C1535" i="1"/>
  <c r="H1534" i="1"/>
  <c r="G1534" i="1"/>
  <c r="D1534" i="1"/>
  <c r="C1534" i="1"/>
  <c r="G1533" i="1"/>
  <c r="D1533" i="1"/>
  <c r="H1533" i="1" s="1"/>
  <c r="C1533" i="1"/>
  <c r="H1532" i="1"/>
  <c r="G1532" i="1"/>
  <c r="D1532" i="1"/>
  <c r="C1532" i="1"/>
  <c r="G1531" i="1"/>
  <c r="D1531" i="1"/>
  <c r="H1531" i="1" s="1"/>
  <c r="C1531" i="1"/>
  <c r="H1530" i="1"/>
  <c r="G1530" i="1"/>
  <c r="D1530" i="1"/>
  <c r="C1530" i="1"/>
  <c r="G1529" i="1"/>
  <c r="D1529" i="1"/>
  <c r="H1529" i="1" s="1"/>
  <c r="C1529" i="1"/>
  <c r="H1528" i="1"/>
  <c r="G1528" i="1"/>
  <c r="D1528" i="1"/>
  <c r="C1528" i="1"/>
  <c r="H1527" i="1"/>
  <c r="G1527" i="1"/>
  <c r="D1527" i="1"/>
  <c r="C1527" i="1"/>
  <c r="H1526" i="1"/>
  <c r="G1526" i="1"/>
  <c r="D1526" i="1"/>
  <c r="C1526" i="1"/>
  <c r="D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D1518" i="1"/>
  <c r="H1517" i="1"/>
  <c r="G1517" i="1"/>
  <c r="D1517" i="1"/>
  <c r="C1517" i="1"/>
  <c r="D1516" i="1"/>
  <c r="H1516" i="1" s="1"/>
  <c r="C1516" i="1"/>
  <c r="H1515" i="1"/>
  <c r="G1515" i="1"/>
  <c r="D1515" i="1"/>
  <c r="C1515" i="1"/>
  <c r="D1514" i="1"/>
  <c r="H1514" i="1" s="1"/>
  <c r="C1514" i="1"/>
  <c r="H1513" i="1"/>
  <c r="G1513" i="1"/>
  <c r="D1513" i="1"/>
  <c r="C1513" i="1"/>
  <c r="H1512" i="1"/>
  <c r="G1512" i="1"/>
  <c r="D1512" i="1"/>
  <c r="C1512" i="1"/>
  <c r="H1511" i="1"/>
  <c r="G1511" i="1"/>
  <c r="D1511" i="1"/>
  <c r="C1511" i="1"/>
  <c r="H1509" i="1"/>
  <c r="G1509" i="1"/>
  <c r="D1509" i="1"/>
  <c r="C1509" i="1"/>
  <c r="H1508" i="1"/>
  <c r="G1508" i="1"/>
  <c r="D1508" i="1"/>
  <c r="C1508" i="1"/>
  <c r="D1507" i="1"/>
  <c r="H1507" i="1" s="1"/>
  <c r="C1507" i="1"/>
  <c r="H1506" i="1"/>
  <c r="G1506" i="1"/>
  <c r="D1506" i="1"/>
  <c r="C1506" i="1"/>
  <c r="D1505" i="1"/>
  <c r="H1505" i="1" s="1"/>
  <c r="C1505" i="1"/>
  <c r="D1504" i="1"/>
  <c r="H1504" i="1" s="1"/>
  <c r="C1504" i="1"/>
  <c r="D1503" i="1"/>
  <c r="H1503" i="1" s="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C1485" i="1"/>
  <c r="H1484" i="1"/>
  <c r="D1484" i="1"/>
  <c r="G1484" i="1" s="1"/>
  <c r="C1484" i="1"/>
  <c r="H1483" i="1"/>
  <c r="G1483" i="1"/>
  <c r="D1483" i="1"/>
  <c r="C1483" i="1"/>
  <c r="D1482" i="1"/>
  <c r="H1482" i="1" s="1"/>
  <c r="C1482" i="1"/>
  <c r="H1481" i="1"/>
  <c r="G1481" i="1"/>
  <c r="D1481" i="1"/>
  <c r="C1481" i="1"/>
  <c r="D1480" i="1"/>
  <c r="H1480" i="1" s="1"/>
  <c r="C1480" i="1"/>
  <c r="H1479" i="1"/>
  <c r="G1479" i="1"/>
  <c r="D1479" i="1"/>
  <c r="C1479" i="1"/>
  <c r="D1478" i="1"/>
  <c r="H1478" i="1" s="1"/>
  <c r="C1478" i="1"/>
  <c r="H1477" i="1"/>
  <c r="G1477" i="1"/>
  <c r="D1477" i="1"/>
  <c r="C1477" i="1"/>
  <c r="H1476" i="1"/>
  <c r="G1476" i="1"/>
  <c r="D1476" i="1"/>
  <c r="C1476" i="1"/>
  <c r="H1475" i="1"/>
  <c r="G1475" i="1"/>
  <c r="D1475" i="1"/>
  <c r="C1475" i="1"/>
  <c r="H1474" i="1"/>
  <c r="G1474" i="1"/>
  <c r="D1474" i="1"/>
  <c r="C1474" i="1"/>
  <c r="H1473" i="1"/>
  <c r="G1473" i="1"/>
  <c r="D1473" i="1"/>
  <c r="C1473" i="1"/>
  <c r="D1472" i="1"/>
  <c r="H1472" i="1" s="1"/>
  <c r="C1472" i="1"/>
  <c r="D1471" i="1"/>
  <c r="H1471" i="1" s="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D1457" i="1"/>
  <c r="H1456" i="1"/>
  <c r="G1456" i="1"/>
  <c r="D1456" i="1"/>
  <c r="C1456" i="1"/>
  <c r="H1455" i="1"/>
  <c r="G1455" i="1"/>
  <c r="D1455" i="1"/>
  <c r="C1455" i="1"/>
  <c r="H1454" i="1"/>
  <c r="G1454" i="1"/>
  <c r="D1454" i="1"/>
  <c r="C1454" i="1"/>
  <c r="H1453" i="1"/>
  <c r="G1453" i="1"/>
  <c r="D1453" i="1"/>
  <c r="C1453" i="1"/>
  <c r="H1452" i="1"/>
  <c r="G1452" i="1"/>
  <c r="D1452" i="1"/>
  <c r="C1452" i="1"/>
  <c r="G1451" i="1"/>
  <c r="D1451" i="1"/>
  <c r="H1451" i="1" s="1"/>
  <c r="C1451"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D1436" i="1"/>
  <c r="H1436" i="1" s="1"/>
  <c r="C1436" i="1"/>
  <c r="C1435" i="1"/>
  <c r="H1434" i="1"/>
  <c r="G1434" i="1"/>
  <c r="D1434" i="1"/>
  <c r="C1434" i="1"/>
  <c r="H1433" i="1"/>
  <c r="G1433" i="1"/>
  <c r="D1433" i="1"/>
  <c r="C1433" i="1"/>
  <c r="D1432" i="1"/>
  <c r="D1430" i="1"/>
  <c r="H1430" i="1" s="1"/>
  <c r="C1430" i="1"/>
  <c r="H1429" i="1"/>
  <c r="G1429" i="1"/>
  <c r="D1429" i="1"/>
  <c r="C1429" i="1"/>
  <c r="H1428" i="1"/>
  <c r="G1428" i="1"/>
  <c r="D1428" i="1"/>
  <c r="C1428" i="1"/>
  <c r="H1427" i="1"/>
  <c r="G1427" i="1"/>
  <c r="D1427" i="1"/>
  <c r="C1427" i="1"/>
  <c r="D1426" i="1"/>
  <c r="H1426" i="1" s="1"/>
  <c r="C1426" i="1"/>
  <c r="H1425" i="1"/>
  <c r="G1425" i="1"/>
  <c r="D1425" i="1"/>
  <c r="C1425" i="1"/>
  <c r="D1424" i="1"/>
  <c r="H1424" i="1" s="1"/>
  <c r="C1424" i="1"/>
  <c r="H1423" i="1"/>
  <c r="G1423" i="1"/>
  <c r="D1423" i="1"/>
  <c r="C1423" i="1"/>
  <c r="H1422" i="1"/>
  <c r="G1422" i="1"/>
  <c r="D1422" i="1"/>
  <c r="C1422" i="1"/>
  <c r="H1421" i="1"/>
  <c r="G1421" i="1"/>
  <c r="D1421" i="1"/>
  <c r="C1421" i="1"/>
  <c r="H1420" i="1"/>
  <c r="G1420" i="1"/>
  <c r="D1420" i="1"/>
  <c r="C1420" i="1"/>
  <c r="H1419" i="1"/>
  <c r="G1419" i="1"/>
  <c r="D1419" i="1"/>
  <c r="C1419" i="1"/>
  <c r="D1418" i="1"/>
  <c r="H1417" i="1"/>
  <c r="G1417" i="1"/>
  <c r="D1417" i="1"/>
  <c r="C1417" i="1"/>
  <c r="H1416" i="1"/>
  <c r="G1416" i="1"/>
  <c r="D1416" i="1"/>
  <c r="C1416" i="1"/>
  <c r="G1415" i="1"/>
  <c r="D1415" i="1"/>
  <c r="H1415" i="1" s="1"/>
  <c r="C1415" i="1"/>
  <c r="H1414" i="1"/>
  <c r="G1414" i="1"/>
  <c r="D1414" i="1"/>
  <c r="C1414" i="1"/>
  <c r="H1413" i="1"/>
  <c r="G1413" i="1"/>
  <c r="D1413" i="1"/>
  <c r="C1413" i="1"/>
  <c r="H1412" i="1"/>
  <c r="G1412" i="1"/>
  <c r="D1412" i="1"/>
  <c r="C1412" i="1"/>
  <c r="H1411" i="1"/>
  <c r="G1411" i="1"/>
  <c r="D1411" i="1"/>
  <c r="C1411" i="1"/>
  <c r="G1410" i="1"/>
  <c r="D1410" i="1"/>
  <c r="H1410" i="1" s="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G1403" i="1"/>
  <c r="D1403" i="1"/>
  <c r="H1403" i="1" s="1"/>
  <c r="C1403" i="1"/>
  <c r="C1402" i="1"/>
  <c r="C1401" i="1"/>
  <c r="H1400" i="1"/>
  <c r="G1400" i="1"/>
  <c r="D1400" i="1"/>
  <c r="C1400" i="1"/>
  <c r="H1399" i="1"/>
  <c r="D1399" i="1"/>
  <c r="G1399" i="1" s="1"/>
  <c r="C1399" i="1"/>
  <c r="H1398" i="1"/>
  <c r="D1398" i="1"/>
  <c r="C1398" i="1"/>
  <c r="G1398" i="1" s="1"/>
  <c r="H1397" i="1"/>
  <c r="G1397" i="1"/>
  <c r="D1397" i="1"/>
  <c r="C1397" i="1"/>
  <c r="H1396" i="1"/>
  <c r="G1396" i="1"/>
  <c r="D1396" i="1"/>
  <c r="C1396" i="1"/>
  <c r="H1395" i="1"/>
  <c r="G1395" i="1"/>
  <c r="D1395" i="1"/>
  <c r="C1395" i="1"/>
  <c r="D1394" i="1"/>
  <c r="H1394" i="1" s="1"/>
  <c r="C1394" i="1"/>
  <c r="H1393" i="1"/>
  <c r="D1393" i="1"/>
  <c r="G1393" i="1" s="1"/>
  <c r="C1393" i="1"/>
  <c r="D1392" i="1"/>
  <c r="C1392" i="1"/>
  <c r="H1392" i="1" s="1"/>
  <c r="D1391" i="1"/>
  <c r="C1391" i="1"/>
  <c r="H1391" i="1" s="1"/>
  <c r="D1390" i="1"/>
  <c r="C1390" i="1"/>
  <c r="H1390" i="1" s="1"/>
  <c r="D1389" i="1"/>
  <c r="C1389" i="1"/>
  <c r="H1389" i="1" s="1"/>
  <c r="D1388" i="1"/>
  <c r="C1388" i="1"/>
  <c r="H1388" i="1" s="1"/>
  <c r="D1387" i="1"/>
  <c r="G1387" i="1" s="1"/>
  <c r="C1387" i="1"/>
  <c r="D1386" i="1"/>
  <c r="C1386" i="1"/>
  <c r="H1386" i="1" s="1"/>
  <c r="D1385" i="1"/>
  <c r="C1385" i="1"/>
  <c r="D1384" i="1"/>
  <c r="C1384" i="1"/>
  <c r="H1384" i="1" s="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D1372" i="1"/>
  <c r="H1372" i="1" s="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D1342" i="1"/>
  <c r="H1342" i="1" s="1"/>
  <c r="C1342" i="1"/>
  <c r="H1341" i="1"/>
  <c r="D1341" i="1"/>
  <c r="G1341" i="1" s="1"/>
  <c r="C1341" i="1"/>
  <c r="D1340" i="1"/>
  <c r="H1340" i="1" s="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D1312" i="1"/>
  <c r="H1312" i="1" s="1"/>
  <c r="C1312" i="1"/>
  <c r="D1311" i="1"/>
  <c r="H1311" i="1" s="1"/>
  <c r="C1311" i="1"/>
  <c r="H1310" i="1"/>
  <c r="G1310" i="1"/>
  <c r="D1310" i="1"/>
  <c r="C1310" i="1"/>
  <c r="H1309" i="1"/>
  <c r="G1309" i="1"/>
  <c r="D1309" i="1"/>
  <c r="C1309" i="1"/>
  <c r="H1308" i="1"/>
  <c r="G1308" i="1"/>
  <c r="D1308" i="1"/>
  <c r="C1308" i="1"/>
  <c r="H1307" i="1"/>
  <c r="G1307" i="1"/>
  <c r="D1307" i="1"/>
  <c r="C1307" i="1"/>
  <c r="D1306" i="1"/>
  <c r="H1306" i="1" s="1"/>
  <c r="C1306" i="1"/>
  <c r="H1305" i="1"/>
  <c r="G1305" i="1"/>
  <c r="D1305" i="1"/>
  <c r="C1305" i="1"/>
  <c r="H1304" i="1"/>
  <c r="G1304" i="1"/>
  <c r="D1304" i="1"/>
  <c r="C1304" i="1"/>
  <c r="D1303" i="1"/>
  <c r="H1303" i="1" s="1"/>
  <c r="C1303" i="1"/>
  <c r="D1302" i="1"/>
  <c r="H1302" i="1" s="1"/>
  <c r="C1302" i="1"/>
  <c r="D1301" i="1"/>
  <c r="H1301" i="1" s="1"/>
  <c r="C1301" i="1"/>
  <c r="D1300" i="1"/>
  <c r="H1300" i="1" s="1"/>
  <c r="C1300" i="1"/>
  <c r="H1299" i="1"/>
  <c r="G1299" i="1"/>
  <c r="D1299" i="1"/>
  <c r="C1299" i="1"/>
  <c r="H1298" i="1"/>
  <c r="G1298" i="1"/>
  <c r="D1298" i="1"/>
  <c r="C1298" i="1"/>
  <c r="H1297" i="1"/>
  <c r="G1297" i="1"/>
  <c r="D1297" i="1"/>
  <c r="C1297" i="1"/>
  <c r="H1296" i="1"/>
  <c r="G1296" i="1"/>
  <c r="D1296" i="1"/>
  <c r="C1296" i="1"/>
  <c r="H1295" i="1"/>
  <c r="G1295" i="1"/>
  <c r="C1295" i="1"/>
  <c r="D1294" i="1"/>
  <c r="H1294" i="1" s="1"/>
  <c r="C1294" i="1"/>
  <c r="H1293" i="1"/>
  <c r="G1293" i="1"/>
  <c r="D1293" i="1"/>
  <c r="C1293" i="1"/>
  <c r="H1292" i="1"/>
  <c r="G1292" i="1"/>
  <c r="D1292" i="1"/>
  <c r="C1292" i="1"/>
  <c r="D1291" i="1"/>
  <c r="C1291" i="1"/>
  <c r="D1290" i="1"/>
  <c r="H1290" i="1" s="1"/>
  <c r="C1290"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0" i="1"/>
  <c r="D1280" i="1"/>
  <c r="C1280" i="1"/>
  <c r="G1280" i="1" s="1"/>
  <c r="G1279" i="1"/>
  <c r="D1279" i="1"/>
  <c r="H1279" i="1" s="1"/>
  <c r="C1279"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G1267" i="1"/>
  <c r="D1267" i="1"/>
  <c r="H1267" i="1" s="1"/>
  <c r="C1267" i="1"/>
  <c r="H1266" i="1"/>
  <c r="G1266" i="1"/>
  <c r="D1266" i="1"/>
  <c r="C1266" i="1"/>
  <c r="H1265" i="1"/>
  <c r="G1265" i="1"/>
  <c r="D1265" i="1"/>
  <c r="C1265" i="1"/>
  <c r="C1264" i="1"/>
  <c r="H1263" i="1"/>
  <c r="G1263" i="1"/>
  <c r="D1263" i="1"/>
  <c r="C1263" i="1"/>
  <c r="H1262" i="1"/>
  <c r="G1262" i="1"/>
  <c r="D1262" i="1"/>
  <c r="C1262" i="1"/>
  <c r="H1261" i="1"/>
  <c r="G1261" i="1"/>
  <c r="D1261" i="1"/>
  <c r="C1261" i="1"/>
  <c r="H1260" i="1"/>
  <c r="G1260" i="1"/>
  <c r="D1260" i="1"/>
  <c r="C1260" i="1"/>
  <c r="C1259" i="1"/>
  <c r="D1258" i="1"/>
  <c r="H1258" i="1" s="1"/>
  <c r="C1258" i="1"/>
  <c r="D1257" i="1"/>
  <c r="H1257" i="1" s="1"/>
  <c r="C1257" i="1"/>
  <c r="D1256" i="1"/>
  <c r="H1256" i="1" s="1"/>
  <c r="C1256" i="1"/>
  <c r="H1254" i="1"/>
  <c r="G1254" i="1"/>
  <c r="D1254" i="1"/>
  <c r="C1254" i="1"/>
  <c r="H1253" i="1"/>
  <c r="G1253" i="1"/>
  <c r="D1253" i="1"/>
  <c r="C1253" i="1"/>
  <c r="H1252" i="1"/>
  <c r="G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C1224" i="1"/>
  <c r="C1223" i="1"/>
  <c r="G1222" i="1"/>
  <c r="D1222" i="1"/>
  <c r="H1222" i="1" s="1"/>
  <c r="C1222" i="1"/>
  <c r="G1221" i="1"/>
  <c r="D1221" i="1"/>
  <c r="H1221" i="1" s="1"/>
  <c r="C1221" i="1"/>
  <c r="G1220" i="1"/>
  <c r="D1220" i="1"/>
  <c r="C1220" i="1"/>
  <c r="H1220" i="1" s="1"/>
  <c r="D1219" i="1"/>
  <c r="C1219" i="1"/>
  <c r="H1219" i="1" s="1"/>
  <c r="D1218" i="1"/>
  <c r="C1218" i="1"/>
  <c r="G1217" i="1"/>
  <c r="D1217" i="1"/>
  <c r="C1217" i="1"/>
  <c r="H1217" i="1" s="1"/>
  <c r="G1216" i="1"/>
  <c r="D1216" i="1"/>
  <c r="C1216" i="1"/>
  <c r="H1216" i="1" s="1"/>
  <c r="D1215" i="1"/>
  <c r="C1215" i="1"/>
  <c r="H1215" i="1" s="1"/>
  <c r="D1214" i="1"/>
  <c r="C1214" i="1"/>
  <c r="G1213" i="1"/>
  <c r="D1213" i="1"/>
  <c r="C1213" i="1"/>
  <c r="H1213" i="1" s="1"/>
  <c r="G1212" i="1"/>
  <c r="D1212" i="1"/>
  <c r="C1212" i="1"/>
  <c r="H1212" i="1" s="1"/>
  <c r="D1211" i="1"/>
  <c r="C1211" i="1"/>
  <c r="H1211" i="1" s="1"/>
  <c r="D1210" i="1"/>
  <c r="C1210" i="1"/>
  <c r="G1209" i="1"/>
  <c r="D1209" i="1"/>
  <c r="C1209" i="1"/>
  <c r="H1209" i="1" s="1"/>
  <c r="G1208" i="1"/>
  <c r="D1208" i="1"/>
  <c r="C1208" i="1"/>
  <c r="H1208" i="1" s="1"/>
  <c r="D1207" i="1"/>
  <c r="D1206" i="1"/>
  <c r="C1206" i="1"/>
  <c r="G1205" i="1"/>
  <c r="D1205" i="1"/>
  <c r="C1205" i="1"/>
  <c r="H1205" i="1" s="1"/>
  <c r="G1204" i="1"/>
  <c r="D1204" i="1"/>
  <c r="C1204" i="1"/>
  <c r="H1204" i="1" s="1"/>
  <c r="D1203" i="1"/>
  <c r="C1203" i="1"/>
  <c r="H1203" i="1" s="1"/>
  <c r="D1202" i="1"/>
  <c r="C1202" i="1"/>
  <c r="D1201" i="1"/>
  <c r="C1201" i="1"/>
  <c r="G1200" i="1"/>
  <c r="D1200" i="1"/>
  <c r="C1200" i="1"/>
  <c r="H1200" i="1" s="1"/>
  <c r="D1199" i="1"/>
  <c r="C1199" i="1"/>
  <c r="H1199" i="1" s="1"/>
  <c r="D1198" i="1"/>
  <c r="C1198" i="1"/>
  <c r="G1197" i="1"/>
  <c r="D1197" i="1"/>
  <c r="C1197" i="1"/>
  <c r="H1197" i="1" s="1"/>
  <c r="G1196" i="1"/>
  <c r="D1196" i="1"/>
  <c r="C1196" i="1"/>
  <c r="H1196" i="1" s="1"/>
  <c r="D1195" i="1"/>
  <c r="C1195" i="1"/>
  <c r="H1195" i="1" s="1"/>
  <c r="D1194" i="1"/>
  <c r="C1194" i="1"/>
  <c r="G1193" i="1"/>
  <c r="D1193" i="1"/>
  <c r="C1193" i="1"/>
  <c r="H1193" i="1" s="1"/>
  <c r="G1192" i="1"/>
  <c r="D1192" i="1"/>
  <c r="C1192" i="1"/>
  <c r="H1192" i="1" s="1"/>
  <c r="D1191" i="1"/>
  <c r="C1191" i="1"/>
  <c r="H1191" i="1" s="1"/>
  <c r="D1190" i="1"/>
  <c r="C1190" i="1"/>
  <c r="G1189" i="1"/>
  <c r="D1189" i="1"/>
  <c r="C1189" i="1"/>
  <c r="H1189" i="1" s="1"/>
  <c r="D1188" i="1"/>
  <c r="G1188" i="1" s="1"/>
  <c r="C1188" i="1"/>
  <c r="D1187" i="1"/>
  <c r="C1187" i="1"/>
  <c r="H1187" i="1" s="1"/>
  <c r="D1186" i="1"/>
  <c r="C1186" i="1"/>
  <c r="C1185" i="1"/>
  <c r="D1184" i="1"/>
  <c r="G1184" i="1" s="1"/>
  <c r="C1184" i="1"/>
  <c r="D1183" i="1"/>
  <c r="C1183" i="1"/>
  <c r="C1182" i="1"/>
  <c r="G1179" i="1"/>
  <c r="D1179" i="1"/>
  <c r="C1179" i="1"/>
  <c r="H1179" i="1" s="1"/>
  <c r="G1178" i="1"/>
  <c r="D1178" i="1"/>
  <c r="C1178" i="1"/>
  <c r="H1178" i="1" s="1"/>
  <c r="D1177" i="1"/>
  <c r="C1177" i="1"/>
  <c r="H1177" i="1" s="1"/>
  <c r="D1176" i="1"/>
  <c r="C1176" i="1"/>
  <c r="G1175" i="1"/>
  <c r="D1175" i="1"/>
  <c r="C1175" i="1"/>
  <c r="H1175" i="1" s="1"/>
  <c r="G1174" i="1"/>
  <c r="D1174" i="1"/>
  <c r="C1174" i="1"/>
  <c r="H1174" i="1" s="1"/>
  <c r="D1173" i="1"/>
  <c r="C1173" i="1"/>
  <c r="H1173" i="1" s="1"/>
  <c r="D1172" i="1"/>
  <c r="C1172" i="1"/>
  <c r="G1171" i="1"/>
  <c r="D1171" i="1"/>
  <c r="C1171" i="1"/>
  <c r="H1171" i="1" s="1"/>
  <c r="G1170" i="1"/>
  <c r="D1170" i="1"/>
  <c r="C1170" i="1"/>
  <c r="H1170" i="1" s="1"/>
  <c r="D1169" i="1"/>
  <c r="C1169" i="1"/>
  <c r="D1168" i="1"/>
  <c r="C1168" i="1"/>
  <c r="G1167" i="1"/>
  <c r="D1167" i="1"/>
  <c r="C1167" i="1"/>
  <c r="H1167" i="1" s="1"/>
  <c r="G1166" i="1"/>
  <c r="D1166" i="1"/>
  <c r="C1166" i="1"/>
  <c r="H1166" i="1" s="1"/>
  <c r="D1165" i="1"/>
  <c r="C1165" i="1"/>
  <c r="D1164" i="1"/>
  <c r="C1164" i="1"/>
  <c r="G1163" i="1"/>
  <c r="D1163" i="1"/>
  <c r="C1163" i="1"/>
  <c r="H1163" i="1" s="1"/>
  <c r="G1162" i="1"/>
  <c r="D1162" i="1"/>
  <c r="C1162" i="1"/>
  <c r="H1162" i="1" s="1"/>
  <c r="D1161" i="1"/>
  <c r="C1161" i="1"/>
  <c r="H1161" i="1" s="1"/>
  <c r="D1160" i="1"/>
  <c r="C1160" i="1"/>
  <c r="G1159" i="1"/>
  <c r="D1159" i="1"/>
  <c r="C1159" i="1"/>
  <c r="H1159" i="1" s="1"/>
  <c r="G1158" i="1"/>
  <c r="D1158" i="1"/>
  <c r="C1158" i="1"/>
  <c r="H1158" i="1" s="1"/>
  <c r="D1157" i="1"/>
  <c r="C1157" i="1"/>
  <c r="H1157" i="1" s="1"/>
  <c r="D1156" i="1"/>
  <c r="C1156" i="1"/>
  <c r="G1155" i="1"/>
  <c r="D1155" i="1"/>
  <c r="C1155" i="1"/>
  <c r="H1155" i="1" s="1"/>
  <c r="G1154" i="1"/>
  <c r="D1154" i="1"/>
  <c r="C1154" i="1"/>
  <c r="H1154" i="1" s="1"/>
  <c r="D1153" i="1"/>
  <c r="C1153" i="1"/>
  <c r="G1151" i="1"/>
  <c r="D1151" i="1"/>
  <c r="C1151" i="1"/>
  <c r="H1151" i="1" s="1"/>
  <c r="G1150" i="1"/>
  <c r="D1150" i="1"/>
  <c r="C1150" i="1"/>
  <c r="H1150" i="1" s="1"/>
  <c r="D1149" i="1"/>
  <c r="C1149" i="1"/>
  <c r="H1149" i="1" s="1"/>
  <c r="D1148" i="1"/>
  <c r="C1148" i="1"/>
  <c r="G1147" i="1"/>
  <c r="D1147" i="1"/>
  <c r="C1147" i="1"/>
  <c r="H1147" i="1" s="1"/>
  <c r="G1146" i="1"/>
  <c r="D1146" i="1"/>
  <c r="C1146" i="1"/>
  <c r="H1146" i="1" s="1"/>
  <c r="D1145" i="1"/>
  <c r="C1145" i="1"/>
  <c r="H1145" i="1" s="1"/>
  <c r="D1144" i="1"/>
  <c r="C1144" i="1"/>
  <c r="G1143" i="1"/>
  <c r="D1143" i="1"/>
  <c r="C1143" i="1"/>
  <c r="H1143" i="1" s="1"/>
  <c r="G1142" i="1"/>
  <c r="D1142" i="1"/>
  <c r="C1142" i="1"/>
  <c r="H1142" i="1" s="1"/>
  <c r="D1141" i="1"/>
  <c r="C1141" i="1"/>
  <c r="D1140" i="1"/>
  <c r="C1140" i="1"/>
  <c r="G1139" i="1"/>
  <c r="D1139" i="1"/>
  <c r="C1139" i="1"/>
  <c r="H1139" i="1" s="1"/>
  <c r="G1138" i="1"/>
  <c r="D1138" i="1"/>
  <c r="C1138" i="1"/>
  <c r="H1138" i="1" s="1"/>
  <c r="D1137" i="1"/>
  <c r="C1137" i="1"/>
  <c r="H1137" i="1" s="1"/>
  <c r="D1136" i="1"/>
  <c r="C1136" i="1"/>
  <c r="G1135" i="1"/>
  <c r="D1135" i="1"/>
  <c r="C1135" i="1"/>
  <c r="H1135" i="1" s="1"/>
  <c r="G1134" i="1"/>
  <c r="D1134" i="1"/>
  <c r="C1134" i="1"/>
  <c r="H1134" i="1" s="1"/>
  <c r="D1133" i="1"/>
  <c r="C1133" i="1"/>
  <c r="H1133" i="1" s="1"/>
  <c r="D1132" i="1"/>
  <c r="C1132" i="1"/>
  <c r="G1131" i="1"/>
  <c r="D1131" i="1"/>
  <c r="C1131" i="1"/>
  <c r="H1131" i="1" s="1"/>
  <c r="G1130" i="1"/>
  <c r="D1130" i="1"/>
  <c r="C1130" i="1"/>
  <c r="H1130" i="1" s="1"/>
  <c r="D1129" i="1"/>
  <c r="C1129" i="1"/>
  <c r="H1129" i="1" s="1"/>
  <c r="D1128" i="1"/>
  <c r="C1128" i="1"/>
  <c r="G1127" i="1"/>
  <c r="D1127" i="1"/>
  <c r="C1127" i="1"/>
  <c r="H1127" i="1" s="1"/>
  <c r="G1126" i="1"/>
  <c r="D1126" i="1"/>
  <c r="C1126" i="1"/>
  <c r="H1126" i="1" s="1"/>
  <c r="D1125" i="1"/>
  <c r="C1125" i="1"/>
  <c r="H1125" i="1" s="1"/>
  <c r="D1124" i="1"/>
  <c r="C1124" i="1"/>
  <c r="G1123" i="1"/>
  <c r="D1123" i="1"/>
  <c r="C1123" i="1"/>
  <c r="G1122" i="1"/>
  <c r="D1122" i="1"/>
  <c r="C1122" i="1"/>
  <c r="H1122" i="1" s="1"/>
  <c r="D1121" i="1"/>
  <c r="C1121" i="1"/>
  <c r="H1121" i="1" s="1"/>
  <c r="D1120" i="1"/>
  <c r="C1120" i="1"/>
  <c r="G1119" i="1"/>
  <c r="D1119" i="1"/>
  <c r="C1119" i="1"/>
  <c r="H1119" i="1" s="1"/>
  <c r="G1118" i="1"/>
  <c r="D1118" i="1"/>
  <c r="C1118" i="1"/>
  <c r="H1118" i="1" s="1"/>
  <c r="D1117" i="1"/>
  <c r="C1117" i="1"/>
  <c r="H1117" i="1" s="1"/>
  <c r="D1116" i="1"/>
  <c r="C1116" i="1"/>
  <c r="G1115" i="1"/>
  <c r="D1115" i="1"/>
  <c r="C1115" i="1"/>
  <c r="H1115" i="1" s="1"/>
  <c r="G1114" i="1"/>
  <c r="D1114" i="1"/>
  <c r="C1114" i="1"/>
  <c r="H1114" i="1" s="1"/>
  <c r="D1113" i="1"/>
  <c r="C1113" i="1"/>
  <c r="H1113" i="1" s="1"/>
  <c r="D1112" i="1"/>
  <c r="C1112" i="1"/>
  <c r="G1111" i="1"/>
  <c r="D1111" i="1"/>
  <c r="C1111" i="1"/>
  <c r="H1111" i="1" s="1"/>
  <c r="G1110" i="1"/>
  <c r="D1110" i="1"/>
  <c r="C1110" i="1"/>
  <c r="H1110" i="1" s="1"/>
  <c r="D1109" i="1"/>
  <c r="C1109" i="1"/>
  <c r="H1109" i="1" s="1"/>
  <c r="D1108" i="1"/>
  <c r="C1108" i="1"/>
  <c r="G1107" i="1"/>
  <c r="D1107" i="1"/>
  <c r="C1107" i="1"/>
  <c r="H1107" i="1" s="1"/>
  <c r="G1106" i="1"/>
  <c r="D1106" i="1"/>
  <c r="C1106" i="1"/>
  <c r="H1106" i="1" s="1"/>
  <c r="D1105" i="1"/>
  <c r="C1105" i="1"/>
  <c r="H1105" i="1" s="1"/>
  <c r="D1104" i="1"/>
  <c r="C1104" i="1"/>
  <c r="G1103" i="1"/>
  <c r="D1103" i="1"/>
  <c r="C1103" i="1"/>
  <c r="H1103" i="1" s="1"/>
  <c r="G1102" i="1"/>
  <c r="D1102" i="1"/>
  <c r="C1102" i="1"/>
  <c r="H1102" i="1" s="1"/>
  <c r="D1101" i="1"/>
  <c r="C1101" i="1"/>
  <c r="H1101" i="1" s="1"/>
  <c r="D1100" i="1"/>
  <c r="C1100" i="1"/>
  <c r="G1099" i="1"/>
  <c r="D1099" i="1"/>
  <c r="C1099" i="1"/>
  <c r="H1099" i="1" s="1"/>
  <c r="G1098" i="1"/>
  <c r="D1098" i="1"/>
  <c r="C1098" i="1"/>
  <c r="H1098" i="1" s="1"/>
  <c r="D1097" i="1"/>
  <c r="C1097" i="1"/>
  <c r="H1097" i="1" s="1"/>
  <c r="D1096" i="1"/>
  <c r="C1096" i="1"/>
  <c r="D1095" i="1"/>
  <c r="G1095" i="1" s="1"/>
  <c r="C1095" i="1"/>
  <c r="D1094" i="1"/>
  <c r="G1094" i="1" s="1"/>
  <c r="C1094" i="1"/>
  <c r="H1094" i="1" s="1"/>
  <c r="D1092" i="1"/>
  <c r="C1092" i="1"/>
  <c r="G1091" i="1"/>
  <c r="D1091" i="1"/>
  <c r="C1091" i="1"/>
  <c r="H1091" i="1" s="1"/>
  <c r="G1090" i="1"/>
  <c r="D1090" i="1"/>
  <c r="C1090" i="1"/>
  <c r="D1089" i="1"/>
  <c r="C1089" i="1"/>
  <c r="H1089" i="1" s="1"/>
  <c r="D1088" i="1"/>
  <c r="C1088" i="1"/>
  <c r="D1087" i="1"/>
  <c r="G1087" i="1" s="1"/>
  <c r="C1087" i="1"/>
  <c r="G1086" i="1"/>
  <c r="D1086" i="1"/>
  <c r="C1086" i="1"/>
  <c r="H1086" i="1" s="1"/>
  <c r="D1085" i="1"/>
  <c r="C1085" i="1"/>
  <c r="H1085" i="1" s="1"/>
  <c r="D1084" i="1"/>
  <c r="C1084" i="1"/>
  <c r="G1083" i="1"/>
  <c r="D1083" i="1"/>
  <c r="C1083" i="1"/>
  <c r="H1083" i="1" s="1"/>
  <c r="G1082" i="1"/>
  <c r="D1082" i="1"/>
  <c r="C1082" i="1"/>
  <c r="H1082" i="1" s="1"/>
  <c r="D1081" i="1"/>
  <c r="C1081" i="1"/>
  <c r="H1081" i="1" s="1"/>
  <c r="D1080" i="1"/>
  <c r="C1080" i="1"/>
  <c r="G1079" i="1"/>
  <c r="D1079" i="1"/>
  <c r="C1079" i="1"/>
  <c r="H1079" i="1" s="1"/>
  <c r="D1078" i="1"/>
  <c r="G1078" i="1" s="1"/>
  <c r="C1078" i="1"/>
  <c r="H1078" i="1" s="1"/>
  <c r="D1077" i="1"/>
  <c r="C1077" i="1"/>
  <c r="C1076" i="1"/>
  <c r="C1075" i="1"/>
  <c r="D1073" i="1"/>
  <c r="C1073" i="1"/>
  <c r="D1072" i="1"/>
  <c r="C1072" i="1"/>
  <c r="G1071" i="1"/>
  <c r="D1071" i="1"/>
  <c r="C1071" i="1"/>
  <c r="G1070" i="1"/>
  <c r="D1070" i="1"/>
  <c r="C1070" i="1"/>
  <c r="D1069" i="1"/>
  <c r="C1069" i="1"/>
  <c r="D1068" i="1"/>
  <c r="C1068" i="1"/>
  <c r="G1067" i="1"/>
  <c r="D1067" i="1"/>
  <c r="C1067" i="1"/>
  <c r="D1066" i="1"/>
  <c r="G1066" i="1" s="1"/>
  <c r="C1066" i="1"/>
  <c r="D1065" i="1"/>
  <c r="C1065" i="1"/>
  <c r="D1064" i="1"/>
  <c r="C1064" i="1"/>
  <c r="G1063" i="1"/>
  <c r="D1063" i="1"/>
  <c r="C1063" i="1"/>
  <c r="D1062" i="1"/>
  <c r="G1062" i="1" s="1"/>
  <c r="C1062" i="1"/>
  <c r="C1061" i="1"/>
  <c r="D1060" i="1"/>
  <c r="C1060" i="1"/>
  <c r="D1059" i="1"/>
  <c r="G1059" i="1" s="1"/>
  <c r="C1059" i="1"/>
  <c r="G1058" i="1"/>
  <c r="D1058" i="1"/>
  <c r="C1058" i="1"/>
  <c r="D1057" i="1"/>
  <c r="C1057" i="1"/>
  <c r="D1056" i="1"/>
  <c r="C1056" i="1"/>
  <c r="G1055" i="1"/>
  <c r="D1055" i="1"/>
  <c r="C1055" i="1"/>
  <c r="G1054" i="1"/>
  <c r="D1054" i="1"/>
  <c r="C1054" i="1"/>
  <c r="D1053" i="1"/>
  <c r="C1053" i="1"/>
  <c r="D1052" i="1"/>
  <c r="C1052" i="1"/>
  <c r="G1051" i="1"/>
  <c r="D1051" i="1"/>
  <c r="C1051" i="1"/>
  <c r="G1050" i="1"/>
  <c r="D1050" i="1"/>
  <c r="C1050" i="1"/>
  <c r="D1049" i="1"/>
  <c r="C1049" i="1"/>
  <c r="D1048" i="1"/>
  <c r="C1048" i="1"/>
  <c r="G1047" i="1"/>
  <c r="D1047" i="1"/>
  <c r="C1047" i="1"/>
  <c r="G1046" i="1"/>
  <c r="D1046" i="1"/>
  <c r="C1046" i="1"/>
  <c r="D1045" i="1"/>
  <c r="C1045" i="1"/>
  <c r="D1044" i="1"/>
  <c r="C1044" i="1"/>
  <c r="G1043" i="1"/>
  <c r="D1043" i="1"/>
  <c r="C1043" i="1"/>
  <c r="D1042" i="1"/>
  <c r="G1042" i="1" s="1"/>
  <c r="C1042" i="1"/>
  <c r="D1041" i="1"/>
  <c r="C1041" i="1"/>
  <c r="C1040" i="1"/>
  <c r="G1039" i="1"/>
  <c r="D1039" i="1"/>
  <c r="C1039" i="1"/>
  <c r="G1038" i="1"/>
  <c r="D1038" i="1"/>
  <c r="C1038" i="1"/>
  <c r="D1037" i="1"/>
  <c r="C1037" i="1"/>
  <c r="D1036" i="1"/>
  <c r="C1036" i="1"/>
  <c r="G1035" i="1"/>
  <c r="D1035" i="1"/>
  <c r="C1035" i="1"/>
  <c r="D1034" i="1"/>
  <c r="G1034" i="1" s="1"/>
  <c r="C1034" i="1"/>
  <c r="D1033" i="1"/>
  <c r="C1033" i="1"/>
  <c r="D1032" i="1"/>
  <c r="C1032" i="1"/>
  <c r="D1031" i="1"/>
  <c r="G1031" i="1" s="1"/>
  <c r="C1031" i="1"/>
  <c r="D1030" i="1"/>
  <c r="G1030" i="1" s="1"/>
  <c r="C1030" i="1"/>
  <c r="D1029" i="1"/>
  <c r="C1029" i="1"/>
  <c r="D1028" i="1"/>
  <c r="C1028" i="1"/>
  <c r="G1027" i="1"/>
  <c r="D1027" i="1"/>
  <c r="C1027" i="1"/>
  <c r="D1026" i="1"/>
  <c r="G1026" i="1" s="1"/>
  <c r="C1026" i="1"/>
  <c r="D1025" i="1"/>
  <c r="C1025" i="1"/>
  <c r="C1024" i="1"/>
  <c r="D1023" i="1"/>
  <c r="G1023" i="1" s="1"/>
  <c r="C1023" i="1"/>
  <c r="G1022" i="1"/>
  <c r="D1022" i="1"/>
  <c r="C1022" i="1"/>
  <c r="D1021" i="1"/>
  <c r="C1021" i="1"/>
  <c r="D1020" i="1"/>
  <c r="C1020" i="1"/>
  <c r="D1019" i="1"/>
  <c r="G1019" i="1" s="1"/>
  <c r="C1019" i="1"/>
  <c r="C1018" i="1"/>
  <c r="C1017" i="1"/>
  <c r="D1016" i="1"/>
  <c r="C1016" i="1"/>
  <c r="G1015" i="1"/>
  <c r="D1015" i="1"/>
  <c r="C1015" i="1"/>
  <c r="G1014" i="1"/>
  <c r="D1014" i="1"/>
  <c r="C1014" i="1"/>
  <c r="D1013" i="1"/>
  <c r="C1013" i="1"/>
  <c r="G1010" i="1"/>
  <c r="D1010" i="1"/>
  <c r="C1010" i="1"/>
  <c r="D1009" i="1"/>
  <c r="C1009" i="1"/>
  <c r="D1008" i="1"/>
  <c r="C1008" i="1"/>
  <c r="G1007" i="1"/>
  <c r="D1007" i="1"/>
  <c r="C1007" i="1"/>
  <c r="G1006" i="1"/>
  <c r="D1006" i="1"/>
  <c r="C1006" i="1"/>
  <c r="D1005" i="1"/>
  <c r="C1005" i="1"/>
  <c r="D1004" i="1"/>
  <c r="C1004" i="1"/>
  <c r="G1003" i="1"/>
  <c r="D1003" i="1"/>
  <c r="C1003" i="1"/>
  <c r="G1002" i="1"/>
  <c r="D1002" i="1"/>
  <c r="C1002" i="1"/>
  <c r="D1001" i="1"/>
  <c r="C1001" i="1"/>
  <c r="D1000" i="1"/>
  <c r="C1000" i="1"/>
  <c r="G999" i="1"/>
  <c r="D999" i="1"/>
  <c r="C999" i="1"/>
  <c r="G998" i="1"/>
  <c r="D998" i="1"/>
  <c r="C998" i="1"/>
  <c r="D997" i="1"/>
  <c r="C997" i="1"/>
  <c r="D996" i="1"/>
  <c r="C996" i="1"/>
  <c r="G995" i="1"/>
  <c r="D995" i="1"/>
  <c r="C995" i="1"/>
  <c r="G994" i="1"/>
  <c r="D994" i="1"/>
  <c r="C994" i="1"/>
  <c r="D993" i="1"/>
  <c r="C993" i="1"/>
  <c r="D992" i="1"/>
  <c r="C992" i="1"/>
  <c r="G991" i="1"/>
  <c r="D991" i="1"/>
  <c r="C991" i="1"/>
  <c r="G990" i="1"/>
  <c r="D990" i="1"/>
  <c r="C990" i="1"/>
  <c r="D989" i="1"/>
  <c r="C989" i="1"/>
  <c r="D988" i="1"/>
  <c r="C988" i="1"/>
  <c r="G987" i="1"/>
  <c r="D987" i="1"/>
  <c r="C987" i="1"/>
  <c r="G986" i="1"/>
  <c r="D986" i="1"/>
  <c r="C986" i="1"/>
  <c r="D985" i="1"/>
  <c r="C985" i="1"/>
  <c r="D984" i="1"/>
  <c r="C984" i="1"/>
  <c r="G983" i="1"/>
  <c r="D983" i="1"/>
  <c r="C983" i="1"/>
  <c r="G982" i="1"/>
  <c r="D982" i="1"/>
  <c r="C982" i="1"/>
  <c r="D981" i="1"/>
  <c r="C981" i="1"/>
  <c r="D980" i="1"/>
  <c r="C980" i="1"/>
  <c r="G979" i="1"/>
  <c r="D979" i="1"/>
  <c r="C979" i="1"/>
  <c r="G978" i="1"/>
  <c r="D978" i="1"/>
  <c r="C978" i="1"/>
  <c r="D977" i="1"/>
  <c r="C977" i="1"/>
  <c r="D976" i="1"/>
  <c r="C976" i="1"/>
  <c r="G975" i="1"/>
  <c r="D975" i="1"/>
  <c r="C975" i="1"/>
  <c r="G974" i="1"/>
  <c r="D974" i="1"/>
  <c r="C974" i="1"/>
  <c r="D973" i="1"/>
  <c r="C973" i="1"/>
  <c r="D972" i="1"/>
  <c r="C972" i="1"/>
  <c r="G971" i="1"/>
  <c r="D971" i="1"/>
  <c r="C971" i="1"/>
  <c r="G970" i="1"/>
  <c r="D970" i="1"/>
  <c r="C970" i="1"/>
  <c r="D969" i="1"/>
  <c r="C969" i="1"/>
  <c r="D968" i="1"/>
  <c r="C968" i="1"/>
  <c r="G967" i="1"/>
  <c r="D967" i="1"/>
  <c r="C967" i="1"/>
  <c r="G966" i="1"/>
  <c r="D966" i="1"/>
  <c r="C966" i="1"/>
  <c r="D965" i="1"/>
  <c r="C965" i="1"/>
  <c r="D964" i="1"/>
  <c r="C964" i="1"/>
  <c r="G963" i="1"/>
  <c r="D963" i="1"/>
  <c r="C963" i="1"/>
  <c r="G962" i="1"/>
  <c r="D962" i="1"/>
  <c r="C962" i="1"/>
  <c r="D961" i="1"/>
  <c r="C961" i="1"/>
  <c r="D960" i="1"/>
  <c r="C960" i="1"/>
  <c r="G959" i="1"/>
  <c r="D959" i="1"/>
  <c r="C959" i="1"/>
  <c r="G958" i="1"/>
  <c r="D958" i="1"/>
  <c r="C958" i="1"/>
  <c r="D957" i="1"/>
  <c r="C957" i="1"/>
  <c r="D956" i="1"/>
  <c r="C956" i="1"/>
  <c r="G955" i="1"/>
  <c r="D955" i="1"/>
  <c r="C955" i="1"/>
  <c r="G954" i="1"/>
  <c r="D954" i="1"/>
  <c r="C954" i="1"/>
  <c r="D953" i="1"/>
  <c r="C953" i="1"/>
  <c r="D952" i="1"/>
  <c r="C952" i="1"/>
  <c r="G951" i="1"/>
  <c r="D951" i="1"/>
  <c r="C951" i="1"/>
  <c r="G950" i="1"/>
  <c r="D950" i="1"/>
  <c r="C950" i="1"/>
  <c r="D949" i="1"/>
  <c r="C949" i="1"/>
  <c r="D948" i="1"/>
  <c r="C948" i="1"/>
  <c r="G947" i="1"/>
  <c r="D947" i="1"/>
  <c r="C947" i="1"/>
  <c r="G946" i="1"/>
  <c r="D946" i="1"/>
  <c r="C946" i="1"/>
  <c r="D945" i="1"/>
  <c r="C945" i="1"/>
  <c r="D944" i="1"/>
  <c r="C944" i="1"/>
  <c r="G943" i="1"/>
  <c r="D943" i="1"/>
  <c r="C943" i="1"/>
  <c r="G942" i="1"/>
  <c r="D942" i="1"/>
  <c r="C942" i="1"/>
  <c r="D941" i="1"/>
  <c r="C941" i="1"/>
  <c r="D940" i="1"/>
  <c r="C940" i="1"/>
  <c r="G939" i="1"/>
  <c r="D939" i="1"/>
  <c r="C939" i="1"/>
  <c r="G938" i="1"/>
  <c r="D938" i="1"/>
  <c r="C938" i="1"/>
  <c r="D937" i="1"/>
  <c r="C937" i="1"/>
  <c r="D936" i="1"/>
  <c r="C936" i="1"/>
  <c r="G935" i="1"/>
  <c r="D935" i="1"/>
  <c r="C935" i="1"/>
  <c r="G934" i="1"/>
  <c r="D934" i="1"/>
  <c r="C934" i="1"/>
  <c r="D933" i="1"/>
  <c r="C933" i="1"/>
  <c r="G932" i="1"/>
  <c r="D932" i="1"/>
  <c r="C932" i="1"/>
  <c r="H932" i="1" s="1"/>
  <c r="G931" i="1"/>
  <c r="D931" i="1"/>
  <c r="C931" i="1"/>
  <c r="D930" i="1"/>
  <c r="C930" i="1"/>
  <c r="G930" i="1" s="1"/>
  <c r="D929" i="1"/>
  <c r="C929" i="1"/>
  <c r="G928" i="1"/>
  <c r="D928" i="1"/>
  <c r="C928" i="1"/>
  <c r="H928" i="1" s="1"/>
  <c r="D927" i="1"/>
  <c r="G927" i="1" s="1"/>
  <c r="C927" i="1"/>
  <c r="D926" i="1"/>
  <c r="C926" i="1"/>
  <c r="D925" i="1"/>
  <c r="C925" i="1"/>
  <c r="D924" i="1"/>
  <c r="C924" i="1"/>
  <c r="H924" i="1" s="1"/>
  <c r="G923" i="1"/>
  <c r="D923" i="1"/>
  <c r="C923" i="1"/>
  <c r="G922" i="1"/>
  <c r="D922" i="1"/>
  <c r="C922" i="1"/>
  <c r="G921" i="1"/>
  <c r="D921" i="1"/>
  <c r="C921" i="1"/>
  <c r="D920" i="1"/>
  <c r="C920" i="1"/>
  <c r="G920" i="1" s="1"/>
  <c r="D919" i="1"/>
  <c r="C919" i="1"/>
  <c r="G918" i="1"/>
  <c r="D918" i="1"/>
  <c r="C918" i="1"/>
  <c r="G917" i="1"/>
  <c r="D917" i="1"/>
  <c r="C917" i="1"/>
  <c r="D916" i="1"/>
  <c r="C916" i="1"/>
  <c r="D915" i="1"/>
  <c r="C915" i="1"/>
  <c r="G914" i="1"/>
  <c r="D914" i="1"/>
  <c r="C914" i="1"/>
  <c r="G913" i="1"/>
  <c r="D913" i="1"/>
  <c r="C913" i="1"/>
  <c r="D912" i="1"/>
  <c r="C912" i="1"/>
  <c r="G912" i="1" s="1"/>
  <c r="D911" i="1"/>
  <c r="C911" i="1"/>
  <c r="G910" i="1"/>
  <c r="D910" i="1"/>
  <c r="C910" i="1"/>
  <c r="G909" i="1"/>
  <c r="D909" i="1"/>
  <c r="C909" i="1"/>
  <c r="D908" i="1"/>
  <c r="C908" i="1"/>
  <c r="D907" i="1"/>
  <c r="C907" i="1"/>
  <c r="G906" i="1"/>
  <c r="D906" i="1"/>
  <c r="C906" i="1"/>
  <c r="G905" i="1"/>
  <c r="D905" i="1"/>
  <c r="C905" i="1"/>
  <c r="D904" i="1"/>
  <c r="C904" i="1"/>
  <c r="G904" i="1" s="1"/>
  <c r="D903" i="1"/>
  <c r="C903" i="1"/>
  <c r="G902" i="1"/>
  <c r="D902" i="1"/>
  <c r="C902" i="1"/>
  <c r="G901" i="1"/>
  <c r="D901" i="1"/>
  <c r="C901" i="1"/>
  <c r="D900" i="1"/>
  <c r="C900" i="1"/>
  <c r="D899" i="1"/>
  <c r="C899" i="1"/>
  <c r="G898" i="1"/>
  <c r="D898" i="1"/>
  <c r="C898" i="1"/>
  <c r="G897" i="1"/>
  <c r="D897" i="1"/>
  <c r="C897" i="1"/>
  <c r="D896" i="1"/>
  <c r="C896" i="1"/>
  <c r="G896" i="1" s="1"/>
  <c r="D895" i="1"/>
  <c r="C895" i="1"/>
  <c r="G894" i="1"/>
  <c r="D894" i="1"/>
  <c r="C894" i="1"/>
  <c r="G893" i="1"/>
  <c r="D893" i="1"/>
  <c r="C893" i="1"/>
  <c r="D892" i="1"/>
  <c r="C892" i="1"/>
  <c r="D891" i="1"/>
  <c r="C891" i="1"/>
  <c r="G890" i="1"/>
  <c r="D890" i="1"/>
  <c r="C890" i="1"/>
  <c r="G889" i="1"/>
  <c r="D889" i="1"/>
  <c r="C889" i="1"/>
  <c r="D888" i="1"/>
  <c r="C888" i="1"/>
  <c r="G888" i="1" s="1"/>
  <c r="D887" i="1"/>
  <c r="C887" i="1"/>
  <c r="G886" i="1"/>
  <c r="D886" i="1"/>
  <c r="C886" i="1"/>
  <c r="G885" i="1"/>
  <c r="D885" i="1"/>
  <c r="C885" i="1"/>
  <c r="D884" i="1"/>
  <c r="C884" i="1"/>
  <c r="D883" i="1"/>
  <c r="C883" i="1"/>
  <c r="G882" i="1"/>
  <c r="D882" i="1"/>
  <c r="C882" i="1"/>
  <c r="G881" i="1"/>
  <c r="D881" i="1"/>
  <c r="C881" i="1"/>
  <c r="D880" i="1"/>
  <c r="C880" i="1"/>
  <c r="G880" i="1" s="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H735" i="1"/>
  <c r="D735" i="1"/>
  <c r="C735" i="1"/>
  <c r="G735" i="1" s="1"/>
  <c r="H734" i="1"/>
  <c r="D734" i="1"/>
  <c r="C734" i="1"/>
  <c r="G734" i="1" s="1"/>
  <c r="D733" i="1"/>
  <c r="C733" i="1"/>
  <c r="G733" i="1" s="1"/>
  <c r="D732" i="1"/>
  <c r="C732" i="1"/>
  <c r="G732" i="1" s="1"/>
  <c r="H731" i="1"/>
  <c r="D731" i="1"/>
  <c r="C731" i="1"/>
  <c r="G731" i="1" s="1"/>
  <c r="H730" i="1"/>
  <c r="D730" i="1"/>
  <c r="C730" i="1"/>
  <c r="G730" i="1" s="1"/>
  <c r="D729" i="1"/>
  <c r="C729" i="1"/>
  <c r="G729" i="1" s="1"/>
  <c r="D728" i="1"/>
  <c r="C728" i="1"/>
  <c r="D727" i="1"/>
  <c r="H727" i="1" s="1"/>
  <c r="C727" i="1"/>
  <c r="H726" i="1"/>
  <c r="D726" i="1"/>
  <c r="C726" i="1"/>
  <c r="G726" i="1" s="1"/>
  <c r="D725" i="1"/>
  <c r="C725" i="1"/>
  <c r="G725" i="1" s="1"/>
  <c r="D724" i="1"/>
  <c r="C724" i="1"/>
  <c r="G724" i="1" s="1"/>
  <c r="H723" i="1"/>
  <c r="D723" i="1"/>
  <c r="C723" i="1"/>
  <c r="G723" i="1" s="1"/>
  <c r="H722" i="1"/>
  <c r="D722" i="1"/>
  <c r="C722" i="1"/>
  <c r="G722" i="1" s="1"/>
  <c r="D721" i="1"/>
  <c r="C721" i="1"/>
  <c r="G721" i="1" s="1"/>
  <c r="D720" i="1"/>
  <c r="C720" i="1"/>
  <c r="G720" i="1" s="1"/>
  <c r="H719" i="1"/>
  <c r="D719" i="1"/>
  <c r="C719" i="1"/>
  <c r="G719" i="1" s="1"/>
  <c r="H718" i="1"/>
  <c r="D718" i="1"/>
  <c r="C718" i="1"/>
  <c r="G718" i="1" s="1"/>
  <c r="D717" i="1"/>
  <c r="C717" i="1"/>
  <c r="G717" i="1" s="1"/>
  <c r="D716" i="1"/>
  <c r="C716" i="1"/>
  <c r="G716" i="1" s="1"/>
  <c r="H715" i="1"/>
  <c r="D715" i="1"/>
  <c r="C715" i="1"/>
  <c r="G715" i="1" s="1"/>
  <c r="H714" i="1"/>
  <c r="D714" i="1"/>
  <c r="C714" i="1"/>
  <c r="G714" i="1" s="1"/>
  <c r="D713" i="1"/>
  <c r="C713" i="1"/>
  <c r="G713" i="1" s="1"/>
  <c r="D712" i="1"/>
  <c r="C712" i="1"/>
  <c r="G712" i="1" s="1"/>
  <c r="H711" i="1"/>
  <c r="D711" i="1"/>
  <c r="C711" i="1"/>
  <c r="G711" i="1" s="1"/>
  <c r="H710" i="1"/>
  <c r="D710" i="1"/>
  <c r="C710" i="1"/>
  <c r="G710" i="1" s="1"/>
  <c r="D709" i="1"/>
  <c r="C709" i="1"/>
  <c r="G709" i="1" s="1"/>
  <c r="D708" i="1"/>
  <c r="C708" i="1"/>
  <c r="G708" i="1" s="1"/>
  <c r="H707" i="1"/>
  <c r="D707" i="1"/>
  <c r="C707" i="1"/>
  <c r="G707" i="1" s="1"/>
  <c r="H706" i="1"/>
  <c r="D706" i="1"/>
  <c r="C706" i="1"/>
  <c r="G706" i="1" s="1"/>
  <c r="D705" i="1"/>
  <c r="C705" i="1"/>
  <c r="G705" i="1" s="1"/>
  <c r="D704" i="1"/>
  <c r="C704" i="1"/>
  <c r="G704" i="1" s="1"/>
  <c r="H703" i="1"/>
  <c r="D703" i="1"/>
  <c r="C703" i="1"/>
  <c r="G703" i="1" s="1"/>
  <c r="H702" i="1"/>
  <c r="D702" i="1"/>
  <c r="C702" i="1"/>
  <c r="G702" i="1" s="1"/>
  <c r="D701" i="1"/>
  <c r="C701" i="1"/>
  <c r="G701" i="1" s="1"/>
  <c r="D700" i="1"/>
  <c r="C700" i="1"/>
  <c r="G700" i="1" s="1"/>
  <c r="H699" i="1"/>
  <c r="D699" i="1"/>
  <c r="C699" i="1"/>
  <c r="G699" i="1" s="1"/>
  <c r="H698" i="1"/>
  <c r="D698" i="1"/>
  <c r="C698" i="1"/>
  <c r="G698" i="1" s="1"/>
  <c r="D697" i="1"/>
  <c r="C697" i="1"/>
  <c r="G697" i="1" s="1"/>
  <c r="D696" i="1"/>
  <c r="C696" i="1"/>
  <c r="H695" i="1"/>
  <c r="D695" i="1"/>
  <c r="C695" i="1"/>
  <c r="G695" i="1" s="1"/>
  <c r="H694" i="1"/>
  <c r="D694" i="1"/>
  <c r="C694" i="1"/>
  <c r="G694" i="1" s="1"/>
  <c r="D693" i="1"/>
  <c r="C693" i="1"/>
  <c r="G693" i="1" s="1"/>
  <c r="D692" i="1"/>
  <c r="C692" i="1"/>
  <c r="G692" i="1" s="1"/>
  <c r="H691" i="1"/>
  <c r="D691" i="1"/>
  <c r="C691" i="1"/>
  <c r="G691" i="1" s="1"/>
  <c r="H690" i="1"/>
  <c r="D690" i="1"/>
  <c r="C690" i="1"/>
  <c r="G690" i="1" s="1"/>
  <c r="D689" i="1"/>
  <c r="C689" i="1"/>
  <c r="G689" i="1" s="1"/>
  <c r="D688" i="1"/>
  <c r="C688" i="1"/>
  <c r="G688" i="1" s="1"/>
  <c r="H687" i="1"/>
  <c r="D687" i="1"/>
  <c r="C687" i="1"/>
  <c r="G687" i="1" s="1"/>
  <c r="H686" i="1"/>
  <c r="D686" i="1"/>
  <c r="C686" i="1"/>
  <c r="G686" i="1" s="1"/>
  <c r="D685" i="1"/>
  <c r="C685" i="1"/>
  <c r="G685" i="1" s="1"/>
  <c r="D684" i="1"/>
  <c r="C684" i="1"/>
  <c r="G684" i="1" s="1"/>
  <c r="H683" i="1"/>
  <c r="D683" i="1"/>
  <c r="C683" i="1"/>
  <c r="G683" i="1" s="1"/>
  <c r="H682" i="1"/>
  <c r="D682" i="1"/>
  <c r="C682" i="1"/>
  <c r="G682" i="1" s="1"/>
  <c r="D681" i="1"/>
  <c r="C681" i="1"/>
  <c r="G681" i="1" s="1"/>
  <c r="D680" i="1"/>
  <c r="C680" i="1"/>
  <c r="G680" i="1" s="1"/>
  <c r="H679" i="1"/>
  <c r="D679" i="1"/>
  <c r="C679" i="1"/>
  <c r="G679" i="1" s="1"/>
  <c r="H678" i="1"/>
  <c r="D678" i="1"/>
  <c r="C678" i="1"/>
  <c r="G678" i="1" s="1"/>
  <c r="D677" i="1"/>
  <c r="C677" i="1"/>
  <c r="G677" i="1" s="1"/>
  <c r="D676" i="1"/>
  <c r="C676" i="1"/>
  <c r="G676" i="1" s="1"/>
  <c r="H675" i="1"/>
  <c r="D675" i="1"/>
  <c r="C675" i="1"/>
  <c r="G675" i="1" s="1"/>
  <c r="H674" i="1"/>
  <c r="D674" i="1"/>
  <c r="C674" i="1"/>
  <c r="G674" i="1" s="1"/>
  <c r="D673" i="1"/>
  <c r="C673" i="1"/>
  <c r="G673" i="1" s="1"/>
  <c r="D672" i="1"/>
  <c r="C672" i="1"/>
  <c r="G672" i="1" s="1"/>
  <c r="H671" i="1"/>
  <c r="D671" i="1"/>
  <c r="C671" i="1"/>
  <c r="G671" i="1" s="1"/>
  <c r="H670" i="1"/>
  <c r="D670" i="1"/>
  <c r="C670" i="1"/>
  <c r="G670" i="1" s="1"/>
  <c r="D669" i="1"/>
  <c r="C669" i="1"/>
  <c r="G669" i="1" s="1"/>
  <c r="D668" i="1"/>
  <c r="C668" i="1"/>
  <c r="G668" i="1" s="1"/>
  <c r="H667" i="1"/>
  <c r="D667" i="1"/>
  <c r="C667" i="1"/>
  <c r="G667" i="1" s="1"/>
  <c r="H666" i="1"/>
  <c r="D666" i="1"/>
  <c r="C666" i="1"/>
  <c r="D665" i="1"/>
  <c r="C665" i="1"/>
  <c r="G665" i="1" s="1"/>
  <c r="D664" i="1"/>
  <c r="C664" i="1"/>
  <c r="G664" i="1" s="1"/>
  <c r="D663" i="1"/>
  <c r="H663" i="1" s="1"/>
  <c r="C663" i="1"/>
  <c r="D662" i="1"/>
  <c r="H662" i="1" s="1"/>
  <c r="C662" i="1"/>
  <c r="G662" i="1" s="1"/>
  <c r="D661" i="1"/>
  <c r="C661" i="1"/>
  <c r="G661" i="1" s="1"/>
  <c r="D660" i="1"/>
  <c r="C660" i="1"/>
  <c r="G660" i="1" s="1"/>
  <c r="H659" i="1"/>
  <c r="D659" i="1"/>
  <c r="C659" i="1"/>
  <c r="G659" i="1" s="1"/>
  <c r="H658" i="1"/>
  <c r="D658" i="1"/>
  <c r="C658" i="1"/>
  <c r="G658" i="1" s="1"/>
  <c r="D657" i="1"/>
  <c r="C657" i="1"/>
  <c r="G657" i="1" s="1"/>
  <c r="D656" i="1"/>
  <c r="C656" i="1"/>
  <c r="G656" i="1" s="1"/>
  <c r="H655" i="1"/>
  <c r="D655" i="1"/>
  <c r="C655" i="1"/>
  <c r="G655" i="1" s="1"/>
  <c r="H654" i="1"/>
  <c r="D654" i="1"/>
  <c r="C654" i="1"/>
  <c r="G654" i="1" s="1"/>
  <c r="D653" i="1"/>
  <c r="C653" i="1"/>
  <c r="D652" i="1"/>
  <c r="C652" i="1"/>
  <c r="G652" i="1" s="1"/>
  <c r="D651" i="1"/>
  <c r="H651" i="1" s="1"/>
  <c r="C651" i="1"/>
  <c r="H650" i="1"/>
  <c r="D650" i="1"/>
  <c r="C650" i="1"/>
  <c r="G650" i="1" s="1"/>
  <c r="D649" i="1"/>
  <c r="C649" i="1"/>
  <c r="D648" i="1"/>
  <c r="C648" i="1"/>
  <c r="H647" i="1"/>
  <c r="D647" i="1"/>
  <c r="C647" i="1"/>
  <c r="D646" i="1"/>
  <c r="H646" i="1" s="1"/>
  <c r="C646" i="1"/>
  <c r="D645" i="1"/>
  <c r="C645" i="1"/>
  <c r="C642" i="1"/>
  <c r="H636" i="1"/>
  <c r="D636" i="1"/>
  <c r="C636" i="1"/>
  <c r="G636" i="1" s="1"/>
  <c r="D635" i="1"/>
  <c r="C635" i="1"/>
  <c r="D632" i="1"/>
  <c r="C632" i="1"/>
  <c r="G632" i="1" s="1"/>
  <c r="H631" i="1"/>
  <c r="D631" i="1"/>
  <c r="C631" i="1"/>
  <c r="G631" i="1" s="1"/>
  <c r="H630" i="1"/>
  <c r="D630" i="1"/>
  <c r="C630" i="1"/>
  <c r="G630" i="1" s="1"/>
  <c r="D629" i="1"/>
  <c r="C629" i="1"/>
  <c r="G629" i="1" s="1"/>
  <c r="D628" i="1"/>
  <c r="C628" i="1"/>
  <c r="G628" i="1" s="1"/>
  <c r="H627" i="1"/>
  <c r="D627" i="1"/>
  <c r="C627" i="1"/>
  <c r="G627" i="1" s="1"/>
  <c r="H626" i="1"/>
  <c r="D626" i="1"/>
  <c r="C626" i="1"/>
  <c r="G626" i="1" s="1"/>
  <c r="D625" i="1"/>
  <c r="C625" i="1"/>
  <c r="G625" i="1" s="1"/>
  <c r="D624" i="1"/>
  <c r="C624" i="1"/>
  <c r="G624" i="1" s="1"/>
  <c r="D623" i="1"/>
  <c r="H622" i="1"/>
  <c r="D622" i="1"/>
  <c r="C622" i="1"/>
  <c r="G622" i="1" s="1"/>
  <c r="D621" i="1"/>
  <c r="C621" i="1"/>
  <c r="G621" i="1" s="1"/>
  <c r="D620" i="1"/>
  <c r="C620" i="1"/>
  <c r="G620" i="1" s="1"/>
  <c r="H619" i="1"/>
  <c r="D619" i="1"/>
  <c r="C619" i="1"/>
  <c r="G619" i="1" s="1"/>
  <c r="H618" i="1"/>
  <c r="D618" i="1"/>
  <c r="C618" i="1"/>
  <c r="G618" i="1" s="1"/>
  <c r="D617" i="1"/>
  <c r="C617" i="1"/>
  <c r="G617" i="1" s="1"/>
  <c r="D616" i="1"/>
  <c r="C616" i="1"/>
  <c r="G616" i="1" s="1"/>
  <c r="H615" i="1"/>
  <c r="D615" i="1"/>
  <c r="C615" i="1"/>
  <c r="G615" i="1" s="1"/>
  <c r="H614" i="1"/>
  <c r="D614" i="1"/>
  <c r="C614" i="1"/>
  <c r="G614" i="1" s="1"/>
  <c r="D613" i="1"/>
  <c r="C613" i="1"/>
  <c r="G613" i="1" s="1"/>
  <c r="D612" i="1"/>
  <c r="C612" i="1"/>
  <c r="G612" i="1" s="1"/>
  <c r="H611" i="1"/>
  <c r="D611" i="1"/>
  <c r="C611" i="1"/>
  <c r="G611" i="1" s="1"/>
  <c r="H610" i="1"/>
  <c r="D610" i="1"/>
  <c r="C610" i="1"/>
  <c r="G610" i="1" s="1"/>
  <c r="D609" i="1"/>
  <c r="C609" i="1"/>
  <c r="G609" i="1" s="1"/>
  <c r="D608" i="1"/>
  <c r="C608" i="1"/>
  <c r="G608" i="1" s="1"/>
  <c r="H607" i="1"/>
  <c r="D607" i="1"/>
  <c r="C607" i="1"/>
  <c r="G607" i="1" s="1"/>
  <c r="H606" i="1"/>
  <c r="D606" i="1"/>
  <c r="C606" i="1"/>
  <c r="G606" i="1" s="1"/>
  <c r="D605" i="1"/>
  <c r="C605" i="1"/>
  <c r="G605" i="1" s="1"/>
  <c r="D604" i="1"/>
  <c r="C604" i="1"/>
  <c r="G604" i="1" s="1"/>
  <c r="H603" i="1"/>
  <c r="D603" i="1"/>
  <c r="C603" i="1"/>
  <c r="G603" i="1" s="1"/>
  <c r="H602" i="1"/>
  <c r="D602" i="1"/>
  <c r="C602" i="1"/>
  <c r="G602" i="1" s="1"/>
  <c r="D601" i="1"/>
  <c r="C601" i="1"/>
  <c r="G601" i="1" s="1"/>
  <c r="D600" i="1"/>
  <c r="C600" i="1"/>
  <c r="G600" i="1" s="1"/>
  <c r="H599" i="1"/>
  <c r="D599" i="1"/>
  <c r="C599" i="1"/>
  <c r="G599" i="1" s="1"/>
  <c r="H598" i="1"/>
  <c r="D598" i="1"/>
  <c r="C598" i="1"/>
  <c r="G598" i="1" s="1"/>
  <c r="D597" i="1"/>
  <c r="C597" i="1"/>
  <c r="G597" i="1" s="1"/>
  <c r="D596" i="1"/>
  <c r="C596" i="1"/>
  <c r="G596" i="1" s="1"/>
  <c r="H595" i="1"/>
  <c r="D595" i="1"/>
  <c r="C595" i="1"/>
  <c r="G595" i="1" s="1"/>
  <c r="H594" i="1"/>
  <c r="D594" i="1"/>
  <c r="C594" i="1"/>
  <c r="G594" i="1" s="1"/>
  <c r="D593" i="1"/>
  <c r="C593" i="1"/>
  <c r="G593" i="1" s="1"/>
  <c r="D592" i="1"/>
  <c r="C592" i="1"/>
  <c r="G592" i="1" s="1"/>
  <c r="D591" i="1"/>
  <c r="H590" i="1"/>
  <c r="D590" i="1"/>
  <c r="C590" i="1"/>
  <c r="G590" i="1" s="1"/>
  <c r="D589" i="1"/>
  <c r="C589" i="1"/>
  <c r="G589" i="1" s="1"/>
  <c r="D588" i="1"/>
  <c r="C588" i="1"/>
  <c r="G588" i="1" s="1"/>
  <c r="H587" i="1"/>
  <c r="D587" i="1"/>
  <c r="C587" i="1"/>
  <c r="G587" i="1" s="1"/>
  <c r="H586" i="1"/>
  <c r="D586" i="1"/>
  <c r="C586" i="1"/>
  <c r="G586" i="1" s="1"/>
  <c r="D585" i="1"/>
  <c r="C585" i="1"/>
  <c r="G585" i="1" s="1"/>
  <c r="D584" i="1"/>
  <c r="C584" i="1"/>
  <c r="G584" i="1" s="1"/>
  <c r="H583" i="1"/>
  <c r="D583" i="1"/>
  <c r="C583" i="1"/>
  <c r="G583" i="1" s="1"/>
  <c r="H582" i="1"/>
  <c r="D582" i="1"/>
  <c r="C582" i="1"/>
  <c r="G582" i="1" s="1"/>
  <c r="G581" i="1"/>
  <c r="D581" i="1"/>
  <c r="C581" i="1"/>
  <c r="H581" i="1" s="1"/>
  <c r="G580" i="1"/>
  <c r="D580" i="1"/>
  <c r="C580" i="1"/>
  <c r="H580" i="1" s="1"/>
  <c r="G579" i="1"/>
  <c r="D579" i="1"/>
  <c r="C579" i="1"/>
  <c r="H579" i="1" s="1"/>
  <c r="D578" i="1"/>
  <c r="G577" i="1"/>
  <c r="D577" i="1"/>
  <c r="C577" i="1"/>
  <c r="H577" i="1" s="1"/>
  <c r="G576" i="1"/>
  <c r="D576" i="1"/>
  <c r="C576" i="1"/>
  <c r="H576" i="1" s="1"/>
  <c r="G575" i="1"/>
  <c r="D575" i="1"/>
  <c r="C575" i="1"/>
  <c r="H575" i="1" s="1"/>
  <c r="G574" i="1"/>
  <c r="D574" i="1"/>
  <c r="C574" i="1"/>
  <c r="H574" i="1" s="1"/>
  <c r="G573" i="1"/>
  <c r="D573" i="1"/>
  <c r="C573" i="1"/>
  <c r="H573" i="1" s="1"/>
  <c r="G572" i="1"/>
  <c r="D572" i="1"/>
  <c r="C572" i="1"/>
  <c r="H572" i="1" s="1"/>
  <c r="G571" i="1"/>
  <c r="D571" i="1"/>
  <c r="C571" i="1"/>
  <c r="H571" i="1" s="1"/>
  <c r="G570" i="1"/>
  <c r="D570" i="1"/>
  <c r="C570" i="1"/>
  <c r="H570" i="1" s="1"/>
  <c r="G569" i="1"/>
  <c r="D569" i="1"/>
  <c r="C569" i="1"/>
  <c r="H569" i="1" s="1"/>
  <c r="G568" i="1"/>
  <c r="D568" i="1"/>
  <c r="C568" i="1"/>
  <c r="H568" i="1" s="1"/>
  <c r="G567" i="1"/>
  <c r="D567" i="1"/>
  <c r="C567" i="1"/>
  <c r="H567" i="1" s="1"/>
  <c r="G566" i="1"/>
  <c r="D566" i="1"/>
  <c r="C566" i="1"/>
  <c r="H566" i="1" s="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D530" i="1"/>
  <c r="D528" i="1"/>
  <c r="C528" i="1"/>
  <c r="H528" i="1" s="1"/>
  <c r="D527" i="1"/>
  <c r="C527" i="1"/>
  <c r="H527" i="1" s="1"/>
  <c r="D526" i="1"/>
  <c r="C526" i="1"/>
  <c r="H526" i="1" s="1"/>
  <c r="D525" i="1"/>
  <c r="C525" i="1"/>
  <c r="H525" i="1" s="1"/>
  <c r="D524" i="1"/>
  <c r="C524" i="1"/>
  <c r="H524" i="1" s="1"/>
  <c r="D523" i="1"/>
  <c r="C523" i="1"/>
  <c r="H523" i="1" s="1"/>
  <c r="D522" i="1"/>
  <c r="C522" i="1"/>
  <c r="H522" i="1" s="1"/>
  <c r="D521" i="1"/>
  <c r="C521" i="1"/>
  <c r="H521" i="1" s="1"/>
  <c r="D520" i="1"/>
  <c r="C520" i="1"/>
  <c r="H520" i="1" s="1"/>
  <c r="D519" i="1"/>
  <c r="C519" i="1"/>
  <c r="H519" i="1" s="1"/>
  <c r="D518" i="1"/>
  <c r="C518" i="1"/>
  <c r="H518" i="1" s="1"/>
  <c r="D517" i="1"/>
  <c r="C517" i="1"/>
  <c r="H517" i="1" s="1"/>
  <c r="D516" i="1"/>
  <c r="D515" i="1"/>
  <c r="C515" i="1"/>
  <c r="H515" i="1" s="1"/>
  <c r="D514" i="1"/>
  <c r="C514" i="1"/>
  <c r="H514" i="1" s="1"/>
  <c r="D513" i="1"/>
  <c r="C513" i="1"/>
  <c r="H513" i="1" s="1"/>
  <c r="D512" i="1"/>
  <c r="C512" i="1"/>
  <c r="H512" i="1" s="1"/>
  <c r="D511" i="1"/>
  <c r="C511" i="1"/>
  <c r="H511" i="1" s="1"/>
  <c r="D510" i="1"/>
  <c r="C510" i="1"/>
  <c r="H510" i="1" s="1"/>
  <c r="D509" i="1"/>
  <c r="C509" i="1"/>
  <c r="H509" i="1" s="1"/>
  <c r="D508" i="1"/>
  <c r="C508" i="1"/>
  <c r="H508" i="1" s="1"/>
  <c r="D507" i="1"/>
  <c r="C507" i="1"/>
  <c r="H507" i="1" s="1"/>
  <c r="D506" i="1"/>
  <c r="C506" i="1"/>
  <c r="H506" i="1" s="1"/>
  <c r="D505" i="1"/>
  <c r="C505" i="1"/>
  <c r="H505" i="1" s="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D484" i="1"/>
  <c r="C484" i="1"/>
  <c r="H484" i="1" s="1"/>
  <c r="D483" i="1"/>
  <c r="C483" i="1"/>
  <c r="H483" i="1" s="1"/>
  <c r="D482" i="1"/>
  <c r="C482" i="1"/>
  <c r="H482" i="1" s="1"/>
  <c r="D481" i="1"/>
  <c r="C481" i="1"/>
  <c r="H481" i="1" s="1"/>
  <c r="D480" i="1"/>
  <c r="C480" i="1"/>
  <c r="H480" i="1" s="1"/>
  <c r="D479" i="1"/>
  <c r="C479" i="1"/>
  <c r="H479" i="1" s="1"/>
  <c r="D478" i="1"/>
  <c r="C478" i="1"/>
  <c r="H478" i="1" s="1"/>
  <c r="D477" i="1"/>
  <c r="C477" i="1"/>
  <c r="H477" i="1" s="1"/>
  <c r="D476" i="1"/>
  <c r="C476" i="1"/>
  <c r="H476" i="1" s="1"/>
  <c r="D475" i="1"/>
  <c r="C475" i="1"/>
  <c r="H475" i="1" s="1"/>
  <c r="D474" i="1"/>
  <c r="C474" i="1"/>
  <c r="H474" i="1" s="1"/>
  <c r="D473" i="1"/>
  <c r="C473" i="1"/>
  <c r="H473" i="1" s="1"/>
  <c r="D472" i="1"/>
  <c r="C472" i="1"/>
  <c r="H472" i="1" s="1"/>
  <c r="D471" i="1"/>
  <c r="C471" i="1"/>
  <c r="H471" i="1" s="1"/>
  <c r="D470" i="1"/>
  <c r="C470" i="1"/>
  <c r="H470" i="1" s="1"/>
  <c r="D469" i="1"/>
  <c r="C469" i="1"/>
  <c r="H469" i="1" s="1"/>
  <c r="D468" i="1"/>
  <c r="C468" i="1"/>
  <c r="H468" i="1" s="1"/>
  <c r="D467" i="1"/>
  <c r="C467" i="1"/>
  <c r="H467" i="1" s="1"/>
  <c r="D466" i="1"/>
  <c r="C466" i="1"/>
  <c r="H466" i="1" s="1"/>
  <c r="D465" i="1"/>
  <c r="C465" i="1"/>
  <c r="H465" i="1" s="1"/>
  <c r="D464" i="1"/>
  <c r="C464" i="1"/>
  <c r="H464" i="1" s="1"/>
  <c r="D463" i="1"/>
  <c r="C463" i="1"/>
  <c r="H463" i="1" s="1"/>
  <c r="D462" i="1"/>
  <c r="C462" i="1"/>
  <c r="H462" i="1" s="1"/>
  <c r="D461" i="1"/>
  <c r="C461" i="1"/>
  <c r="H461" i="1" s="1"/>
  <c r="D460" i="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C425" i="1"/>
  <c r="H425" i="1" s="1"/>
  <c r="D424" i="1"/>
  <c r="D423" i="1"/>
  <c r="C423" i="1"/>
  <c r="C422" i="1"/>
  <c r="C421" i="1"/>
  <c r="D416" i="1"/>
  <c r="C416" i="1"/>
  <c r="D415" i="1"/>
  <c r="C415" i="1"/>
  <c r="H415" i="1" s="1"/>
  <c r="D414" i="1"/>
  <c r="C414" i="1"/>
  <c r="H414" i="1" s="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D373" i="1"/>
  <c r="C373" i="1"/>
  <c r="H373" i="1" s="1"/>
  <c r="D372" i="1"/>
  <c r="C372" i="1"/>
  <c r="D371" i="1"/>
  <c r="C371" i="1"/>
  <c r="H371" i="1" s="1"/>
  <c r="D370" i="1"/>
  <c r="C370" i="1"/>
  <c r="H370" i="1" s="1"/>
  <c r="C369" i="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C356" i="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2" i="1"/>
  <c r="C302" i="1"/>
  <c r="D301" i="1"/>
  <c r="C301" i="1"/>
  <c r="H301" i="1" s="1"/>
  <c r="D300" i="1"/>
  <c r="C300" i="1"/>
  <c r="D299" i="1"/>
  <c r="C299" i="1"/>
  <c r="H299" i="1" s="1"/>
  <c r="D298" i="1"/>
  <c r="C298" i="1"/>
  <c r="H298" i="1" s="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C285" i="1"/>
  <c r="H285"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D274" i="1"/>
  <c r="C274" i="1"/>
  <c r="H274" i="1" s="1"/>
  <c r="D273" i="1"/>
  <c r="C273" i="1"/>
  <c r="H273" i="1" s="1"/>
  <c r="D272" i="1"/>
  <c r="C272" i="1"/>
  <c r="H272" i="1" s="1"/>
  <c r="D271" i="1"/>
  <c r="C271" i="1"/>
  <c r="H271" i="1" s="1"/>
  <c r="C270" i="1"/>
  <c r="D268" i="1"/>
  <c r="C268" i="1"/>
  <c r="H268" i="1" s="1"/>
  <c r="D267" i="1"/>
  <c r="C267" i="1"/>
  <c r="D266" i="1"/>
  <c r="C266" i="1"/>
  <c r="D265" i="1"/>
  <c r="C265" i="1"/>
  <c r="D264" i="1"/>
  <c r="C264" i="1"/>
  <c r="H264" i="1" s="1"/>
  <c r="D263" i="1"/>
  <c r="C263" i="1"/>
  <c r="H263" i="1" s="1"/>
  <c r="D262" i="1"/>
  <c r="C262" i="1"/>
  <c r="H262" i="1" s="1"/>
  <c r="D261" i="1"/>
  <c r="C261" i="1"/>
  <c r="H261" i="1" s="1"/>
  <c r="D260" i="1"/>
  <c r="C260" i="1"/>
  <c r="H260" i="1" s="1"/>
  <c r="D259" i="1"/>
  <c r="C259" i="1"/>
  <c r="H259" i="1" s="1"/>
  <c r="C258" i="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D247" i="1"/>
  <c r="C247" i="1"/>
  <c r="D246" i="1"/>
  <c r="C246" i="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D234" i="1"/>
  <c r="C234" i="1"/>
  <c r="D233" i="1"/>
  <c r="C233" i="1"/>
  <c r="D232" i="1"/>
  <c r="C232" i="1"/>
  <c r="H232" i="1" s="1"/>
  <c r="D231" i="1"/>
  <c r="C231" i="1"/>
  <c r="H231" i="1" s="1"/>
  <c r="D230" i="1"/>
  <c r="C230" i="1"/>
  <c r="H230" i="1" s="1"/>
  <c r="D229" i="1"/>
  <c r="C229" i="1"/>
  <c r="H229" i="1" s="1"/>
  <c r="D228" i="1"/>
  <c r="C228" i="1"/>
  <c r="H228" i="1" s="1"/>
  <c r="D227" i="1"/>
  <c r="C227" i="1"/>
  <c r="H227" i="1" s="1"/>
  <c r="D225" i="1"/>
  <c r="C225" i="1"/>
  <c r="H225" i="1" s="1"/>
  <c r="D224" i="1"/>
  <c r="C224" i="1"/>
  <c r="H224" i="1" s="1"/>
  <c r="D223" i="1"/>
  <c r="C223" i="1"/>
  <c r="H223" i="1" s="1"/>
  <c r="D222" i="1"/>
  <c r="C222" i="1"/>
  <c r="H222" i="1" s="1"/>
  <c r="D221" i="1"/>
  <c r="C221" i="1"/>
  <c r="D220" i="1"/>
  <c r="C220" i="1"/>
  <c r="H220" i="1" s="1"/>
  <c r="D219" i="1"/>
  <c r="C219" i="1"/>
  <c r="H219" i="1" s="1"/>
  <c r="D218" i="1"/>
  <c r="C218" i="1"/>
  <c r="H218" i="1" s="1"/>
  <c r="D217" i="1"/>
  <c r="C217" i="1"/>
  <c r="D216" i="1"/>
  <c r="C216" i="1"/>
  <c r="H216" i="1" s="1"/>
  <c r="D215" i="1"/>
  <c r="C215" i="1"/>
  <c r="D214" i="1"/>
  <c r="C214" i="1"/>
  <c r="H214" i="1" s="1"/>
  <c r="D213" i="1"/>
  <c r="C213" i="1"/>
  <c r="D212" i="1"/>
  <c r="C212" i="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D197" i="1"/>
  <c r="C197" i="1"/>
  <c r="H197" i="1" s="1"/>
  <c r="D196" i="1"/>
  <c r="C196" i="1"/>
  <c r="H196" i="1" s="1"/>
  <c r="D195" i="1"/>
  <c r="C195" i="1"/>
  <c r="H195" i="1" s="1"/>
  <c r="D194" i="1"/>
  <c r="C194" i="1"/>
  <c r="H194" i="1" s="1"/>
  <c r="D193" i="1"/>
  <c r="C193" i="1"/>
  <c r="D192" i="1"/>
  <c r="C192" i="1"/>
  <c r="D191" i="1"/>
  <c r="C191" i="1"/>
  <c r="H191" i="1" s="1"/>
  <c r="C190" i="1"/>
  <c r="D189" i="1"/>
  <c r="C189" i="1"/>
  <c r="H189" i="1" s="1"/>
  <c r="D188" i="1"/>
  <c r="C188" i="1"/>
  <c r="H188" i="1" s="1"/>
  <c r="D187" i="1"/>
  <c r="C187" i="1"/>
  <c r="H187" i="1" s="1"/>
  <c r="D186" i="1"/>
  <c r="C186" i="1"/>
  <c r="H186" i="1" s="1"/>
  <c r="D185" i="1"/>
  <c r="C185" i="1"/>
  <c r="H185" i="1" s="1"/>
  <c r="D184" i="1"/>
  <c r="C184" i="1"/>
  <c r="H184" i="1" s="1"/>
  <c r="D183" i="1"/>
  <c r="C183" i="1"/>
  <c r="D182" i="1"/>
  <c r="C182" i="1"/>
  <c r="D181" i="1"/>
  <c r="C181" i="1"/>
  <c r="D180" i="1"/>
  <c r="C180" i="1"/>
  <c r="D179" i="1"/>
  <c r="C179" i="1"/>
  <c r="D178" i="1"/>
  <c r="C178" i="1"/>
  <c r="D177" i="1"/>
  <c r="C177" i="1"/>
  <c r="H177" i="1" s="1"/>
  <c r="D176" i="1"/>
  <c r="C176" i="1"/>
  <c r="D175" i="1"/>
  <c r="C175" i="1"/>
  <c r="H175" i="1" s="1"/>
  <c r="C174" i="1"/>
  <c r="D173" i="1"/>
  <c r="C173" i="1"/>
  <c r="H173" i="1" s="1"/>
  <c r="D172" i="1"/>
  <c r="C172" i="1"/>
  <c r="H172" i="1" s="1"/>
  <c r="D171" i="1"/>
  <c r="C171" i="1"/>
  <c r="H171" i="1" s="1"/>
  <c r="D170" i="1"/>
  <c r="C170" i="1"/>
  <c r="H170" i="1" s="1"/>
  <c r="D169" i="1"/>
  <c r="C169" i="1"/>
  <c r="H169" i="1" s="1"/>
  <c r="D168" i="1"/>
  <c r="C168" i="1"/>
  <c r="H168" i="1" s="1"/>
  <c r="D167" i="1"/>
  <c r="C167" i="1"/>
  <c r="H167" i="1" s="1"/>
  <c r="D166" i="1"/>
  <c r="C166" i="1"/>
  <c r="D165" i="1"/>
  <c r="C165" i="1"/>
  <c r="H165" i="1" s="1"/>
  <c r="D164" i="1"/>
  <c r="C164" i="1"/>
  <c r="D163" i="1"/>
  <c r="C163" i="1"/>
  <c r="H163" i="1" s="1"/>
  <c r="D162" i="1"/>
  <c r="C162" i="1"/>
  <c r="D161" i="1"/>
  <c r="C161" i="1"/>
  <c r="H161" i="1" s="1"/>
  <c r="D159" i="1"/>
  <c r="C159" i="1"/>
  <c r="H159" i="1" s="1"/>
  <c r="D158" i="1"/>
  <c r="C158" i="1"/>
  <c r="D157" i="1"/>
  <c r="C157" i="1"/>
  <c r="H157" i="1" s="1"/>
  <c r="D156" i="1"/>
  <c r="C156" i="1"/>
  <c r="D155" i="1"/>
  <c r="C155" i="1"/>
  <c r="H155" i="1" s="1"/>
  <c r="D154" i="1"/>
  <c r="C154" i="1"/>
  <c r="H154" i="1" s="1"/>
  <c r="D153" i="1"/>
  <c r="C153" i="1"/>
  <c r="H153" i="1" s="1"/>
  <c r="D152" i="1"/>
  <c r="C152" i="1"/>
  <c r="H152" i="1" s="1"/>
  <c r="D151" i="1"/>
  <c r="C151" i="1"/>
  <c r="D150" i="1"/>
  <c r="C150" i="1"/>
  <c r="D147" i="1"/>
  <c r="C147"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D123" i="1"/>
  <c r="C123" i="1"/>
  <c r="H123" i="1" s="1"/>
  <c r="D122" i="1"/>
  <c r="C122" i="1"/>
  <c r="D121" i="1"/>
  <c r="D120" i="1"/>
  <c r="C120" i="1"/>
  <c r="H120" i="1" s="1"/>
  <c r="D119" i="1"/>
  <c r="C119" i="1"/>
  <c r="H119" i="1" s="1"/>
  <c r="D118" i="1"/>
  <c r="C118" i="1"/>
  <c r="D117" i="1"/>
  <c r="C117" i="1"/>
  <c r="H117" i="1" s="1"/>
  <c r="D116" i="1"/>
  <c r="C116" i="1"/>
  <c r="D115" i="1"/>
  <c r="C115" i="1"/>
  <c r="H115" i="1" s="1"/>
  <c r="D114" i="1"/>
  <c r="C114" i="1"/>
  <c r="H114" i="1" s="1"/>
  <c r="D113" i="1"/>
  <c r="C113" i="1"/>
  <c r="H113" i="1" s="1"/>
  <c r="D112" i="1"/>
  <c r="C112" i="1"/>
  <c r="H112" i="1" s="1"/>
  <c r="D111" i="1"/>
  <c r="C111" i="1"/>
  <c r="H111" i="1" s="1"/>
  <c r="D110" i="1"/>
  <c r="C110" i="1"/>
  <c r="H110" i="1" s="1"/>
  <c r="D109" i="1"/>
  <c r="C109" i="1"/>
  <c r="H109" i="1" s="1"/>
  <c r="D108" i="1"/>
  <c r="C108" i="1"/>
  <c r="D107" i="1"/>
  <c r="C107" i="1"/>
  <c r="H107" i="1" s="1"/>
  <c r="D106" i="1"/>
  <c r="C106" i="1"/>
  <c r="H106" i="1" s="1"/>
  <c r="D105" i="1"/>
  <c r="C105" i="1"/>
  <c r="H105" i="1" s="1"/>
  <c r="D104" i="1"/>
  <c r="C104" i="1"/>
  <c r="H104" i="1" s="1"/>
  <c r="D103" i="1"/>
  <c r="C103" i="1"/>
  <c r="H103" i="1" s="1"/>
  <c r="D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D89" i="1"/>
  <c r="C89" i="1"/>
  <c r="H89" i="1" s="1"/>
  <c r="D88" i="1"/>
  <c r="C88" i="1"/>
  <c r="C87" i="1"/>
  <c r="D86" i="1"/>
  <c r="C86" i="1"/>
  <c r="H86" i="1" s="1"/>
  <c r="D85" i="1"/>
  <c r="C85" i="1"/>
  <c r="H85" i="1" s="1"/>
  <c r="D84" i="1"/>
  <c r="C84" i="1"/>
  <c r="H84" i="1" s="1"/>
  <c r="D83" i="1"/>
  <c r="C83" i="1"/>
  <c r="H83" i="1" s="1"/>
  <c r="D82" i="1"/>
  <c r="C82" i="1"/>
  <c r="H82" i="1" s="1"/>
  <c r="D81" i="1"/>
  <c r="C81" i="1"/>
  <c r="H81" i="1" s="1"/>
  <c r="D80" i="1"/>
  <c r="C80" i="1"/>
  <c r="H80" i="1" s="1"/>
  <c r="D79" i="1"/>
  <c r="C79" i="1"/>
  <c r="H79" i="1" s="1"/>
  <c r="D77" i="1"/>
  <c r="C77" i="1"/>
  <c r="H77" i="1" s="1"/>
  <c r="D76" i="1"/>
  <c r="C76" i="1"/>
  <c r="H76" i="1" s="1"/>
  <c r="D75" i="1"/>
  <c r="C75" i="1"/>
  <c r="H75" i="1" s="1"/>
  <c r="D74" i="1"/>
  <c r="C74" i="1"/>
  <c r="H74" i="1" s="1"/>
  <c r="D73" i="1"/>
  <c r="C73" i="1"/>
  <c r="H73" i="1" s="1"/>
  <c r="D72" i="1"/>
  <c r="C72" i="1"/>
  <c r="H72" i="1" s="1"/>
  <c r="D71" i="1"/>
  <c r="C71" i="1"/>
  <c r="D70" i="1"/>
  <c r="C70" i="1"/>
  <c r="D69" i="1"/>
  <c r="C69" i="1"/>
  <c r="H69" i="1" s="1"/>
  <c r="D68" i="1"/>
  <c r="C68" i="1"/>
  <c r="H68" i="1" s="1"/>
  <c r="D67" i="1"/>
  <c r="C67" i="1"/>
  <c r="H67" i="1" s="1"/>
  <c r="D66" i="1"/>
  <c r="C66" i="1"/>
  <c r="H66" i="1" s="1"/>
  <c r="D65" i="1"/>
  <c r="C65" i="1"/>
  <c r="H65" i="1" s="1"/>
  <c r="D64" i="1"/>
  <c r="C64" i="1"/>
  <c r="H64" i="1" s="1"/>
  <c r="D63" i="1"/>
  <c r="C63" i="1"/>
  <c r="D62" i="1"/>
  <c r="C62" i="1"/>
  <c r="H62" i="1" s="1"/>
  <c r="D61" i="1"/>
  <c r="C61" i="1"/>
  <c r="H61" i="1" s="1"/>
  <c r="C60" i="1"/>
  <c r="D59" i="1"/>
  <c r="C59" i="1"/>
  <c r="H59" i="1" s="1"/>
  <c r="D58" i="1"/>
  <c r="C58" i="1"/>
  <c r="H58" i="1" s="1"/>
  <c r="D57" i="1"/>
  <c r="C57" i="1"/>
  <c r="D56" i="1"/>
  <c r="C56" i="1"/>
  <c r="H56" i="1" s="1"/>
  <c r="D55" i="1"/>
  <c r="C55" i="1"/>
  <c r="C54" i="1"/>
  <c r="D53" i="1"/>
  <c r="C53" i="1"/>
  <c r="H53" i="1" s="1"/>
  <c r="D52" i="1"/>
  <c r="C52" i="1"/>
  <c r="H52" i="1" s="1"/>
  <c r="D51" i="1"/>
  <c r="C51" i="1"/>
  <c r="H51" i="1" s="1"/>
  <c r="D50" i="1"/>
  <c r="C50" i="1"/>
  <c r="H50" i="1" s="1"/>
  <c r="D49" i="1"/>
  <c r="C49" i="1"/>
  <c r="H49" i="1" s="1"/>
  <c r="D48" i="1"/>
  <c r="C48" i="1"/>
  <c r="H48" i="1" s="1"/>
  <c r="D47" i="1"/>
  <c r="C47" i="1"/>
  <c r="H47" i="1" s="1"/>
  <c r="D46" i="1"/>
  <c r="C46" i="1"/>
  <c r="H46"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D22" i="1"/>
  <c r="C22" i="1"/>
  <c r="H22" i="1" s="1"/>
  <c r="D21" i="1"/>
  <c r="C21" i="1"/>
  <c r="H21" i="1" s="1"/>
  <c r="D20" i="1"/>
  <c r="C20" i="1"/>
  <c r="H20" i="1" s="1"/>
  <c r="D19" i="1"/>
  <c r="C19" i="1"/>
  <c r="D18" i="1"/>
  <c r="C18" i="1"/>
  <c r="H18" i="1" s="1"/>
  <c r="D17" i="1"/>
  <c r="C17" i="1"/>
  <c r="H17" i="1" s="1"/>
  <c r="D16" i="1"/>
  <c r="C16" i="1"/>
  <c r="H16" i="1" s="1"/>
  <c r="D15" i="1"/>
  <c r="C15" i="1"/>
  <c r="H15" i="1" s="1"/>
  <c r="D14" i="1"/>
  <c r="C14" i="1"/>
  <c r="H14" i="1" s="1"/>
  <c r="D13" i="1"/>
  <c r="C13" i="1"/>
  <c r="H13" i="1" s="1"/>
  <c r="D12" i="1"/>
  <c r="C12" i="1"/>
  <c r="H12" i="1" s="1"/>
  <c r="D11" i="1"/>
  <c r="C11" i="1"/>
  <c r="D10" i="1"/>
  <c r="C10" i="1"/>
  <c r="H10" i="1" s="1"/>
  <c r="D9" i="1"/>
  <c r="C9" i="1"/>
  <c r="D8" i="1"/>
  <c r="C8" i="1"/>
  <c r="H8" i="1" s="1"/>
  <c r="D7" i="1"/>
  <c r="C7" i="1"/>
  <c r="D6" i="1"/>
  <c r="C6" i="1"/>
  <c r="H6" i="1" s="1"/>
  <c r="D5" i="1"/>
  <c r="C5" i="1"/>
  <c r="D4" i="1"/>
  <c r="C4" i="1"/>
  <c r="H4" i="1" s="1"/>
  <c r="E335" i="9" l="1"/>
  <c r="B335" i="9" s="1"/>
  <c r="H1387" i="1"/>
  <c r="H1385" i="1"/>
  <c r="G1392" i="1"/>
  <c r="G1391" i="1"/>
  <c r="G1390" i="1"/>
  <c r="G1389" i="1"/>
  <c r="G1388" i="1"/>
  <c r="G1386" i="1"/>
  <c r="G1385" i="1"/>
  <c r="G1384" i="1"/>
  <c r="G1201" i="1"/>
  <c r="H1291" i="1"/>
  <c r="H1289" i="1"/>
  <c r="E647" i="4"/>
  <c r="D641" i="1" s="1"/>
  <c r="G1681" i="1"/>
  <c r="H1683" i="1"/>
  <c r="H1614" i="1"/>
  <c r="H1618" i="1"/>
  <c r="G1613" i="1"/>
  <c r="C1604" i="1"/>
  <c r="G1606" i="1"/>
  <c r="G1602" i="1"/>
  <c r="H1595" i="1"/>
  <c r="G1593" i="1"/>
  <c r="G1589" i="1"/>
  <c r="H1587" i="1"/>
  <c r="G1583" i="1"/>
  <c r="G1585" i="1"/>
  <c r="G1394" i="1"/>
  <c r="G1372" i="1"/>
  <c r="G1342" i="1"/>
  <c r="G1340" i="1"/>
  <c r="G1312" i="1"/>
  <c r="G1311" i="1"/>
  <c r="G1306" i="1"/>
  <c r="G1303" i="1"/>
  <c r="G1300" i="1"/>
  <c r="G1301" i="1"/>
  <c r="G1302" i="1"/>
  <c r="G1294" i="1"/>
  <c r="G1291" i="1"/>
  <c r="G1290" i="1"/>
  <c r="E274" i="5"/>
  <c r="D1278" i="1" s="1"/>
  <c r="G1289" i="1"/>
  <c r="G1264" i="1"/>
  <c r="H1264" i="1"/>
  <c r="F260" i="5"/>
  <c r="E305" i="9"/>
  <c r="B305" i="9" s="1"/>
  <c r="E255" i="5"/>
  <c r="D1259" i="1" s="1"/>
  <c r="G1258" i="1"/>
  <c r="G1256" i="1"/>
  <c r="G1257" i="1"/>
  <c r="H1123" i="1"/>
  <c r="H1201" i="1"/>
  <c r="H1188" i="1"/>
  <c r="F181" i="5"/>
  <c r="D1185" i="1"/>
  <c r="G1185" i="1" s="1"/>
  <c r="H1184" i="1"/>
  <c r="H1183" i="1"/>
  <c r="H1169" i="1"/>
  <c r="H1165" i="1"/>
  <c r="H1153" i="1"/>
  <c r="H1141" i="1"/>
  <c r="H1095" i="1"/>
  <c r="H1090" i="1"/>
  <c r="H1087" i="1"/>
  <c r="D1076" i="1"/>
  <c r="F341" i="9"/>
  <c r="B341" i="9" s="1"/>
  <c r="F56" i="5"/>
  <c r="F45" i="5"/>
  <c r="D1040" i="1"/>
  <c r="E12" i="5"/>
  <c r="F19" i="5"/>
  <c r="F13" i="5"/>
  <c r="D1018" i="1"/>
  <c r="G1018" i="1" s="1"/>
  <c r="G1514" i="1"/>
  <c r="G1516" i="1"/>
  <c r="E114" i="6"/>
  <c r="D1510" i="1"/>
  <c r="I30" i="3"/>
  <c r="G1507" i="1"/>
  <c r="G1505" i="1"/>
  <c r="G1503" i="1"/>
  <c r="G1504" i="1"/>
  <c r="G1482" i="1"/>
  <c r="G1478" i="1"/>
  <c r="G1480" i="1"/>
  <c r="G1471" i="1"/>
  <c r="G1472" i="1"/>
  <c r="D1435" i="1"/>
  <c r="G1436" i="1"/>
  <c r="G1430" i="1"/>
  <c r="G1424" i="1"/>
  <c r="G1426" i="1"/>
  <c r="F28" i="6"/>
  <c r="F236" i="9"/>
  <c r="E312" i="9"/>
  <c r="B312" i="9" s="1"/>
  <c r="E36" i="9"/>
  <c r="B36" i="9" s="1"/>
  <c r="E307" i="9"/>
  <c r="B307" i="9" s="1"/>
  <c r="E324" i="9"/>
  <c r="B324" i="9" s="1"/>
  <c r="E329" i="9"/>
  <c r="B329" i="9" s="1"/>
  <c r="E31" i="9"/>
  <c r="B31" i="9" s="1"/>
  <c r="E320" i="9"/>
  <c r="B320" i="9" s="1"/>
  <c r="E327" i="9"/>
  <c r="G728" i="1"/>
  <c r="G727" i="1"/>
  <c r="E49" i="9"/>
  <c r="B49" i="9" s="1"/>
  <c r="E38" i="9"/>
  <c r="B38" i="9" s="1"/>
  <c r="G696" i="1"/>
  <c r="G666" i="1"/>
  <c r="G663" i="1"/>
  <c r="G653" i="1"/>
  <c r="G651" i="1"/>
  <c r="E26" i="9"/>
  <c r="B26" i="9" s="1"/>
  <c r="G648" i="1"/>
  <c r="G647" i="1"/>
  <c r="G646" i="1"/>
  <c r="G649" i="1"/>
  <c r="G645" i="1"/>
  <c r="G635" i="1"/>
  <c r="H416" i="1"/>
  <c r="E294" i="9"/>
  <c r="B294" i="9" s="1"/>
  <c r="E373" i="4"/>
  <c r="D368" i="1" s="1"/>
  <c r="H396" i="1"/>
  <c r="H374" i="1"/>
  <c r="H372" i="1"/>
  <c r="D369" i="1"/>
  <c r="H369" i="1" s="1"/>
  <c r="H302" i="1"/>
  <c r="H300" i="1"/>
  <c r="H423" i="1"/>
  <c r="H422" i="1"/>
  <c r="D421" i="1"/>
  <c r="H421" i="1" s="1"/>
  <c r="E648" i="4"/>
  <c r="D642" i="1" s="1"/>
  <c r="G642" i="1" s="1"/>
  <c r="F426" i="4"/>
  <c r="H275" i="1"/>
  <c r="D270" i="1"/>
  <c r="H270" i="1" s="1"/>
  <c r="E83" i="9"/>
  <c r="B83" i="9" s="1"/>
  <c r="F247" i="9"/>
  <c r="E82" i="9"/>
  <c r="B82" i="9" s="1"/>
  <c r="H267" i="1"/>
  <c r="H258" i="1"/>
  <c r="H266" i="1"/>
  <c r="H265" i="1"/>
  <c r="H248" i="1"/>
  <c r="H246" i="1"/>
  <c r="E230" i="4"/>
  <c r="D226" i="1" s="1"/>
  <c r="H247" i="1"/>
  <c r="H235" i="1"/>
  <c r="E70" i="9"/>
  <c r="B70" i="9" s="1"/>
  <c r="H234" i="1"/>
  <c r="F237" i="4"/>
  <c r="H233" i="1"/>
  <c r="H217" i="1"/>
  <c r="H221" i="1"/>
  <c r="E67" i="9"/>
  <c r="B67" i="9" s="1"/>
  <c r="H215" i="1"/>
  <c r="H212" i="1"/>
  <c r="H213" i="1"/>
  <c r="E57" i="9"/>
  <c r="B57" i="9" s="1"/>
  <c r="B243" i="9"/>
  <c r="H193" i="1"/>
  <c r="H192" i="1"/>
  <c r="F194" i="4"/>
  <c r="H190" i="1"/>
  <c r="E54" i="9"/>
  <c r="B54" i="9" s="1"/>
  <c r="F241" i="9"/>
  <c r="B241" i="9" s="1"/>
  <c r="H183" i="1"/>
  <c r="H182" i="1"/>
  <c r="D174" i="1"/>
  <c r="H181" i="1"/>
  <c r="F239" i="9"/>
  <c r="H180" i="1"/>
  <c r="H179" i="1"/>
  <c r="E50" i="9"/>
  <c r="B50" i="9" s="1"/>
  <c r="H178" i="1"/>
  <c r="H176" i="1"/>
  <c r="H174" i="1"/>
  <c r="H166" i="1"/>
  <c r="H164" i="1"/>
  <c r="H162" i="1"/>
  <c r="F165" i="4"/>
  <c r="E164" i="4"/>
  <c r="D160" i="1" s="1"/>
  <c r="H156" i="1"/>
  <c r="H158" i="1"/>
  <c r="E153" i="4"/>
  <c r="D149" i="1" s="1"/>
  <c r="H151" i="1"/>
  <c r="H150" i="1"/>
  <c r="H136" i="1"/>
  <c r="H147" i="1"/>
  <c r="H122" i="1"/>
  <c r="H124" i="1"/>
  <c r="H116" i="1"/>
  <c r="H118" i="1"/>
  <c r="E46" i="9"/>
  <c r="B46" i="9" s="1"/>
  <c r="H108" i="1"/>
  <c r="H90" i="1"/>
  <c r="E42" i="9"/>
  <c r="B42" i="9" s="1"/>
  <c r="F233" i="9"/>
  <c r="D87" i="1"/>
  <c r="H87" i="1" s="1"/>
  <c r="H88" i="1"/>
  <c r="H71" i="1"/>
  <c r="H70" i="1"/>
  <c r="H63" i="1"/>
  <c r="F64" i="4"/>
  <c r="H60" i="1"/>
  <c r="F61" i="4"/>
  <c r="H57" i="1"/>
  <c r="H54" i="1"/>
  <c r="E49" i="4"/>
  <c r="D45" i="1" s="1"/>
  <c r="E30" i="9"/>
  <c r="B30" i="9" s="1"/>
  <c r="F58" i="4"/>
  <c r="H55" i="1"/>
  <c r="F29" i="4"/>
  <c r="H19" i="1"/>
  <c r="H23" i="1"/>
  <c r="H11" i="1"/>
  <c r="H9" i="1"/>
  <c r="H7" i="1"/>
  <c r="H5" i="1"/>
  <c r="B236" i="9"/>
  <c r="E326" i="9"/>
  <c r="B326" i="9" s="1"/>
  <c r="E311" i="9"/>
  <c r="B311" i="9" s="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3" i="1"/>
  <c r="G883" i="1"/>
  <c r="H891" i="1"/>
  <c r="G891" i="1"/>
  <c r="H899" i="1"/>
  <c r="G899" i="1"/>
  <c r="H907" i="1"/>
  <c r="G907" i="1"/>
  <c r="H915" i="1"/>
  <c r="G915" i="1"/>
  <c r="H933" i="1"/>
  <c r="G933" i="1"/>
  <c r="H936" i="1"/>
  <c r="G936" i="1"/>
  <c r="H941" i="1"/>
  <c r="G941" i="1"/>
  <c r="H944" i="1"/>
  <c r="G944" i="1"/>
  <c r="H949" i="1"/>
  <c r="G949" i="1"/>
  <c r="H952" i="1"/>
  <c r="G952" i="1"/>
  <c r="H957" i="1"/>
  <c r="G957" i="1"/>
  <c r="H960" i="1"/>
  <c r="G960" i="1"/>
  <c r="H965" i="1"/>
  <c r="G965" i="1"/>
  <c r="H968" i="1"/>
  <c r="G968" i="1"/>
  <c r="H973" i="1"/>
  <c r="G973" i="1"/>
  <c r="H976" i="1"/>
  <c r="G976" i="1"/>
  <c r="H981" i="1"/>
  <c r="G981" i="1"/>
  <c r="H984" i="1"/>
  <c r="G984" i="1"/>
  <c r="H989" i="1"/>
  <c r="G989" i="1"/>
  <c r="H992" i="1"/>
  <c r="G992" i="1"/>
  <c r="H997" i="1"/>
  <c r="G997" i="1"/>
  <c r="H1000" i="1"/>
  <c r="G1000" i="1"/>
  <c r="H1005" i="1"/>
  <c r="G1005" i="1"/>
  <c r="H1008" i="1"/>
  <c r="G1008" i="1"/>
  <c r="H1210" i="1"/>
  <c r="G1210" i="1"/>
  <c r="H1218" i="1"/>
  <c r="G1218"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H585" i="1"/>
  <c r="H589" i="1"/>
  <c r="H593" i="1"/>
  <c r="H597" i="1"/>
  <c r="H601" i="1"/>
  <c r="H605" i="1"/>
  <c r="H609" i="1"/>
  <c r="H613" i="1"/>
  <c r="H617" i="1"/>
  <c r="H621" i="1"/>
  <c r="H625" i="1"/>
  <c r="H629" i="1"/>
  <c r="H635" i="1"/>
  <c r="H645" i="1"/>
  <c r="H649" i="1"/>
  <c r="H653" i="1"/>
  <c r="H657" i="1"/>
  <c r="H661" i="1"/>
  <c r="H665" i="1"/>
  <c r="H669" i="1"/>
  <c r="H673" i="1"/>
  <c r="H677" i="1"/>
  <c r="H681" i="1"/>
  <c r="H685" i="1"/>
  <c r="H689" i="1"/>
  <c r="H693" i="1"/>
  <c r="H697" i="1"/>
  <c r="H701" i="1"/>
  <c r="H705" i="1"/>
  <c r="H709" i="1"/>
  <c r="H713" i="1"/>
  <c r="H717" i="1"/>
  <c r="H721" i="1"/>
  <c r="H725" i="1"/>
  <c r="H729" i="1"/>
  <c r="H733" i="1"/>
  <c r="H1096" i="1"/>
  <c r="G1096" i="1"/>
  <c r="H1104" i="1"/>
  <c r="G1104" i="1"/>
  <c r="H1112" i="1"/>
  <c r="G1112" i="1"/>
  <c r="H1120" i="1"/>
  <c r="G1120" i="1"/>
  <c r="H1128" i="1"/>
  <c r="G1128" i="1"/>
  <c r="H1136" i="1"/>
  <c r="G1136" i="1"/>
  <c r="H1144" i="1"/>
  <c r="G1144" i="1"/>
  <c r="H1160" i="1"/>
  <c r="G1160" i="1"/>
  <c r="H1168" i="1"/>
  <c r="G1168" i="1"/>
  <c r="H1176" i="1"/>
  <c r="G1176"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4" i="1"/>
  <c r="G305" i="1"/>
  <c r="G306" i="1"/>
  <c r="G307" i="1"/>
  <c r="G308" i="1"/>
  <c r="G309" i="1"/>
  <c r="G310" i="1"/>
  <c r="G311" i="1"/>
  <c r="G312" i="1"/>
  <c r="G313" i="1"/>
  <c r="G314" i="1"/>
  <c r="G315"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7" i="1"/>
  <c r="G358" i="1"/>
  <c r="G359" i="1"/>
  <c r="G360" i="1"/>
  <c r="G361" i="1"/>
  <c r="G362" i="1"/>
  <c r="G363" i="1"/>
  <c r="G364" i="1"/>
  <c r="G365" i="1"/>
  <c r="G366" i="1"/>
  <c r="G367"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4" i="1"/>
  <c r="G415" i="1"/>
  <c r="G416" i="1"/>
  <c r="G421" i="1"/>
  <c r="G422" i="1"/>
  <c r="G423"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1" i="1"/>
  <c r="G462" i="1"/>
  <c r="G463" i="1"/>
  <c r="G464" i="1"/>
  <c r="G465" i="1"/>
  <c r="G466" i="1"/>
  <c r="G467" i="1"/>
  <c r="G468" i="1"/>
  <c r="G469" i="1"/>
  <c r="G470" i="1"/>
  <c r="G471" i="1"/>
  <c r="G472" i="1"/>
  <c r="G473" i="1"/>
  <c r="G474" i="1"/>
  <c r="G475" i="1"/>
  <c r="G476" i="1"/>
  <c r="G477" i="1"/>
  <c r="G478" i="1"/>
  <c r="G479" i="1"/>
  <c r="G480" i="1"/>
  <c r="G481" i="1"/>
  <c r="G482" i="1"/>
  <c r="G483" i="1"/>
  <c r="G484"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7" i="1"/>
  <c r="G518" i="1"/>
  <c r="G519" i="1"/>
  <c r="G520" i="1"/>
  <c r="G521" i="1"/>
  <c r="G522" i="1"/>
  <c r="G523" i="1"/>
  <c r="G524" i="1"/>
  <c r="G525" i="1"/>
  <c r="G526" i="1"/>
  <c r="G527" i="1"/>
  <c r="G528" i="1"/>
  <c r="H584" i="1"/>
  <c r="H588" i="1"/>
  <c r="H592" i="1"/>
  <c r="H596" i="1"/>
  <c r="H600" i="1"/>
  <c r="H604" i="1"/>
  <c r="H608" i="1"/>
  <c r="H612" i="1"/>
  <c r="H616" i="1"/>
  <c r="H620" i="1"/>
  <c r="H624" i="1"/>
  <c r="H628" i="1"/>
  <c r="H632" i="1"/>
  <c r="H648" i="1"/>
  <c r="H652" i="1"/>
  <c r="H656" i="1"/>
  <c r="H660" i="1"/>
  <c r="H664" i="1"/>
  <c r="H668" i="1"/>
  <c r="H672" i="1"/>
  <c r="H676" i="1"/>
  <c r="H680" i="1"/>
  <c r="H684" i="1"/>
  <c r="H688" i="1"/>
  <c r="H692" i="1"/>
  <c r="H696" i="1"/>
  <c r="H700" i="1"/>
  <c r="H704" i="1"/>
  <c r="H708" i="1"/>
  <c r="H712" i="1"/>
  <c r="H716" i="1"/>
  <c r="H720" i="1"/>
  <c r="H724" i="1"/>
  <c r="H728" i="1"/>
  <c r="H732"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G884" i="1"/>
  <c r="H887" i="1"/>
  <c r="G887" i="1"/>
  <c r="G892" i="1"/>
  <c r="H895" i="1"/>
  <c r="G895" i="1"/>
  <c r="G900" i="1"/>
  <c r="H903" i="1"/>
  <c r="G903" i="1"/>
  <c r="G908" i="1"/>
  <c r="H911" i="1"/>
  <c r="G911" i="1"/>
  <c r="G916" i="1"/>
  <c r="H919" i="1"/>
  <c r="G919" i="1"/>
  <c r="G1574" i="1"/>
  <c r="J1574" i="1"/>
  <c r="H1574" i="1"/>
  <c r="H926" i="1"/>
  <c r="G926" i="1"/>
  <c r="H1020" i="1"/>
  <c r="G1020" i="1"/>
  <c r="H1025" i="1"/>
  <c r="G1025" i="1"/>
  <c r="H1028" i="1"/>
  <c r="G1028" i="1"/>
  <c r="H1033" i="1"/>
  <c r="G1033" i="1"/>
  <c r="H1036" i="1"/>
  <c r="G1036" i="1"/>
  <c r="H1041" i="1"/>
  <c r="G1041" i="1"/>
  <c r="H1044" i="1"/>
  <c r="G1044" i="1"/>
  <c r="H1049" i="1"/>
  <c r="G1049" i="1"/>
  <c r="H1052" i="1"/>
  <c r="G1052" i="1"/>
  <c r="H1057" i="1"/>
  <c r="G1057" i="1"/>
  <c r="H1060" i="1"/>
  <c r="G1060" i="1"/>
  <c r="H1065" i="1"/>
  <c r="G1065" i="1"/>
  <c r="H1068" i="1"/>
  <c r="G1068" i="1"/>
  <c r="H1073" i="1"/>
  <c r="G1073" i="1"/>
  <c r="H882" i="1"/>
  <c r="H886" i="1"/>
  <c r="H890" i="1"/>
  <c r="H894" i="1"/>
  <c r="H898" i="1"/>
  <c r="H902" i="1"/>
  <c r="H906" i="1"/>
  <c r="H910" i="1"/>
  <c r="H914" i="1"/>
  <c r="H918" i="1"/>
  <c r="H922" i="1"/>
  <c r="G924" i="1"/>
  <c r="H929" i="1"/>
  <c r="G929" i="1"/>
  <c r="H1077" i="1"/>
  <c r="H1080" i="1"/>
  <c r="G1080" i="1"/>
  <c r="H1088" i="1"/>
  <c r="G1088" i="1"/>
  <c r="H1186" i="1"/>
  <c r="G1186" i="1"/>
  <c r="H1194" i="1"/>
  <c r="G1194" i="1"/>
  <c r="H1202" i="1"/>
  <c r="G1202" i="1"/>
  <c r="D7" i="5"/>
  <c r="F12" i="5"/>
  <c r="H881" i="1"/>
  <c r="H885" i="1"/>
  <c r="H889" i="1"/>
  <c r="H893" i="1"/>
  <c r="H897" i="1"/>
  <c r="H901" i="1"/>
  <c r="H905" i="1"/>
  <c r="H909" i="1"/>
  <c r="H913" i="1"/>
  <c r="H917" i="1"/>
  <c r="H921" i="1"/>
  <c r="H925" i="1"/>
  <c r="G925" i="1"/>
  <c r="H934" i="1"/>
  <c r="H937" i="1"/>
  <c r="G937" i="1"/>
  <c r="H940" i="1"/>
  <c r="G940" i="1"/>
  <c r="H945" i="1"/>
  <c r="G945" i="1"/>
  <c r="H948" i="1"/>
  <c r="G948" i="1"/>
  <c r="H953" i="1"/>
  <c r="G953" i="1"/>
  <c r="H956" i="1"/>
  <c r="G956" i="1"/>
  <c r="H961" i="1"/>
  <c r="G961" i="1"/>
  <c r="H964" i="1"/>
  <c r="G964" i="1"/>
  <c r="H969" i="1"/>
  <c r="G969" i="1"/>
  <c r="H972" i="1"/>
  <c r="G972" i="1"/>
  <c r="H977" i="1"/>
  <c r="G977" i="1"/>
  <c r="H980" i="1"/>
  <c r="G980" i="1"/>
  <c r="H985" i="1"/>
  <c r="G985" i="1"/>
  <c r="H988" i="1"/>
  <c r="G988" i="1"/>
  <c r="H993" i="1"/>
  <c r="G993" i="1"/>
  <c r="H996" i="1"/>
  <c r="G996" i="1"/>
  <c r="H1001" i="1"/>
  <c r="G1001" i="1"/>
  <c r="H1004" i="1"/>
  <c r="G1004" i="1"/>
  <c r="H1009" i="1"/>
  <c r="G1009" i="1"/>
  <c r="H1013" i="1"/>
  <c r="G1013" i="1"/>
  <c r="H1016" i="1"/>
  <c r="G1016" i="1"/>
  <c r="H1021" i="1"/>
  <c r="G1021" i="1"/>
  <c r="H1024" i="1"/>
  <c r="G1024" i="1"/>
  <c r="H1029" i="1"/>
  <c r="G1029" i="1"/>
  <c r="H1032" i="1"/>
  <c r="G1032" i="1"/>
  <c r="H1037" i="1"/>
  <c r="G1037" i="1"/>
  <c r="H1040" i="1"/>
  <c r="G1040" i="1"/>
  <c r="H1045" i="1"/>
  <c r="G1045" i="1"/>
  <c r="H1048" i="1"/>
  <c r="G1048" i="1"/>
  <c r="H1053" i="1"/>
  <c r="G1053" i="1"/>
  <c r="H1056" i="1"/>
  <c r="G1056" i="1"/>
  <c r="H1061" i="1"/>
  <c r="G1061" i="1"/>
  <c r="H1064" i="1"/>
  <c r="G1064" i="1"/>
  <c r="H1069" i="1"/>
  <c r="G1069" i="1"/>
  <c r="H1072" i="1"/>
  <c r="G1072" i="1"/>
  <c r="H1100" i="1"/>
  <c r="G1100" i="1"/>
  <c r="H1108" i="1"/>
  <c r="G1108" i="1"/>
  <c r="H1116" i="1"/>
  <c r="G1116" i="1"/>
  <c r="H1124" i="1"/>
  <c r="G1124" i="1"/>
  <c r="H1132" i="1"/>
  <c r="G1132" i="1"/>
  <c r="H1140" i="1"/>
  <c r="G1140" i="1"/>
  <c r="H1148" i="1"/>
  <c r="G1148" i="1"/>
  <c r="H1156" i="1"/>
  <c r="G1156" i="1"/>
  <c r="H1164" i="1"/>
  <c r="G1164" i="1"/>
  <c r="H1172" i="1"/>
  <c r="G1172" i="1"/>
  <c r="H1214" i="1"/>
  <c r="G1214" i="1"/>
  <c r="H880" i="1"/>
  <c r="H884" i="1"/>
  <c r="H888" i="1"/>
  <c r="H892" i="1"/>
  <c r="H896" i="1"/>
  <c r="H900" i="1"/>
  <c r="H904" i="1"/>
  <c r="H908" i="1"/>
  <c r="H912" i="1"/>
  <c r="H916" i="1"/>
  <c r="H920" i="1"/>
  <c r="H930" i="1"/>
  <c r="H1076" i="1"/>
  <c r="G1076" i="1"/>
  <c r="H1084" i="1"/>
  <c r="G1084" i="1"/>
  <c r="H1092" i="1"/>
  <c r="G1092" i="1"/>
  <c r="H1182" i="1"/>
  <c r="G1182" i="1"/>
  <c r="H1190" i="1"/>
  <c r="G1190" i="1"/>
  <c r="H1198" i="1"/>
  <c r="G1198" i="1"/>
  <c r="H1206" i="1"/>
  <c r="G1206" i="1"/>
  <c r="H1661" i="1"/>
  <c r="G1661" i="1"/>
  <c r="F341" i="4"/>
  <c r="D321" i="4"/>
  <c r="H923" i="1"/>
  <c r="H927" i="1"/>
  <c r="H931" i="1"/>
  <c r="H935" i="1"/>
  <c r="H939" i="1"/>
  <c r="H943" i="1"/>
  <c r="H947" i="1"/>
  <c r="H951" i="1"/>
  <c r="H955" i="1"/>
  <c r="H959" i="1"/>
  <c r="H963" i="1"/>
  <c r="H967" i="1"/>
  <c r="H971" i="1"/>
  <c r="H975" i="1"/>
  <c r="H979" i="1"/>
  <c r="H983" i="1"/>
  <c r="H987" i="1"/>
  <c r="H991" i="1"/>
  <c r="H995" i="1"/>
  <c r="H999" i="1"/>
  <c r="H1003" i="1"/>
  <c r="H1007" i="1"/>
  <c r="H1015" i="1"/>
  <c r="H1019" i="1"/>
  <c r="H1023" i="1"/>
  <c r="H1027" i="1"/>
  <c r="H1031" i="1"/>
  <c r="H1035" i="1"/>
  <c r="H1039" i="1"/>
  <c r="H1043" i="1"/>
  <c r="H1047" i="1"/>
  <c r="H1051" i="1"/>
  <c r="H1055" i="1"/>
  <c r="H1059" i="1"/>
  <c r="H1063" i="1"/>
  <c r="H1067" i="1"/>
  <c r="H1071" i="1"/>
  <c r="H1075" i="1"/>
  <c r="G1077" i="1"/>
  <c r="G1081" i="1"/>
  <c r="G1085" i="1"/>
  <c r="G1089" i="1"/>
  <c r="G1097" i="1"/>
  <c r="G1101" i="1"/>
  <c r="G1105" i="1"/>
  <c r="G1109" i="1"/>
  <c r="G1113" i="1"/>
  <c r="G1117" i="1"/>
  <c r="G1121" i="1"/>
  <c r="G1125" i="1"/>
  <c r="G1129" i="1"/>
  <c r="G1133" i="1"/>
  <c r="G1137" i="1"/>
  <c r="G1141" i="1"/>
  <c r="G1145" i="1"/>
  <c r="G1149" i="1"/>
  <c r="G1153" i="1"/>
  <c r="G1157" i="1"/>
  <c r="G1161" i="1"/>
  <c r="G1165" i="1"/>
  <c r="G1169" i="1"/>
  <c r="G1173" i="1"/>
  <c r="G1177" i="1"/>
  <c r="G1183" i="1"/>
  <c r="G1187" i="1"/>
  <c r="G1191" i="1"/>
  <c r="G1195" i="1"/>
  <c r="G1199" i="1"/>
  <c r="G1203" i="1"/>
  <c r="G1211" i="1"/>
  <c r="G1215" i="1"/>
  <c r="G1219" i="1"/>
  <c r="G1576" i="1"/>
  <c r="I1576" i="1" s="1"/>
  <c r="J1576" i="1"/>
  <c r="H1576" i="1"/>
  <c r="H1612" i="1"/>
  <c r="G1612" i="1"/>
  <c r="H1616" i="1"/>
  <c r="G1616" i="1"/>
  <c r="H1636" i="1"/>
  <c r="G1636" i="1"/>
  <c r="H1640" i="1"/>
  <c r="G1640" i="1"/>
  <c r="H1644" i="1"/>
  <c r="G1644" i="1"/>
  <c r="H1648" i="1"/>
  <c r="G1648" i="1"/>
  <c r="H1652" i="1"/>
  <c r="G1652" i="1"/>
  <c r="H1657" i="1"/>
  <c r="G1657" i="1"/>
  <c r="H1673" i="1"/>
  <c r="G1673" i="1"/>
  <c r="F8" i="4"/>
  <c r="D7" i="4"/>
  <c r="F221" i="4"/>
  <c r="E5" i="7"/>
  <c r="D1539" i="1"/>
  <c r="H938" i="1"/>
  <c r="H942" i="1"/>
  <c r="H946" i="1"/>
  <c r="H950" i="1"/>
  <c r="H954" i="1"/>
  <c r="H958" i="1"/>
  <c r="H962" i="1"/>
  <c r="H966" i="1"/>
  <c r="H970" i="1"/>
  <c r="H974" i="1"/>
  <c r="H978" i="1"/>
  <c r="H982" i="1"/>
  <c r="H986" i="1"/>
  <c r="H990" i="1"/>
  <c r="H994" i="1"/>
  <c r="H998" i="1"/>
  <c r="H1002" i="1"/>
  <c r="H1006" i="1"/>
  <c r="H1010" i="1"/>
  <c r="H1014" i="1"/>
  <c r="H1018" i="1"/>
  <c r="H1022" i="1"/>
  <c r="H1026" i="1"/>
  <c r="H1030" i="1"/>
  <c r="H1034" i="1"/>
  <c r="H1038" i="1"/>
  <c r="H1042" i="1"/>
  <c r="H1046" i="1"/>
  <c r="H1050" i="1"/>
  <c r="H1054" i="1"/>
  <c r="H1058" i="1"/>
  <c r="H1062" i="1"/>
  <c r="H1066" i="1"/>
  <c r="H1070" i="1"/>
  <c r="G1556" i="1"/>
  <c r="H1556" i="1"/>
  <c r="J1578" i="1"/>
  <c r="G1578" i="1"/>
  <c r="H1580" i="1"/>
  <c r="J1580" i="1"/>
  <c r="G1580" i="1"/>
  <c r="I1580" i="1" s="1"/>
  <c r="H1609" i="1"/>
  <c r="G1609" i="1"/>
  <c r="H1669" i="1"/>
  <c r="G1669" i="1"/>
  <c r="F154" i="4"/>
  <c r="D153" i="4"/>
  <c r="F401" i="4"/>
  <c r="D373" i="4"/>
  <c r="F36" i="6"/>
  <c r="D35" i="6"/>
  <c r="D141" i="6" s="1"/>
  <c r="C1432" i="1"/>
  <c r="D1450" i="1"/>
  <c r="F54" i="6"/>
  <c r="J1558" i="1"/>
  <c r="G1558" i="1"/>
  <c r="J1560" i="1"/>
  <c r="G1560" i="1"/>
  <c r="J1562" i="1"/>
  <c r="G1562" i="1"/>
  <c r="H1665" i="1"/>
  <c r="G1665" i="1"/>
  <c r="F246" i="4"/>
  <c r="D230" i="4"/>
  <c r="F514" i="4"/>
  <c r="D491" i="4"/>
  <c r="G156" i="9"/>
  <c r="E156" i="9" s="1"/>
  <c r="B156" i="9" s="1"/>
  <c r="F607" i="4"/>
  <c r="D597" i="4"/>
  <c r="G1549" i="1"/>
  <c r="I1549" i="1" s="1"/>
  <c r="J1549" i="1"/>
  <c r="G1551" i="1"/>
  <c r="I1551" i="1" s="1"/>
  <c r="J1551" i="1"/>
  <c r="G1553" i="1"/>
  <c r="I1553" i="1" s="1"/>
  <c r="J1553" i="1"/>
  <c r="H1563" i="1"/>
  <c r="H1572" i="1"/>
  <c r="H1584" i="1"/>
  <c r="G1584" i="1"/>
  <c r="H1588" i="1"/>
  <c r="G1588" i="1"/>
  <c r="H1592" i="1"/>
  <c r="G1592" i="1"/>
  <c r="H1596" i="1"/>
  <c r="G1596" i="1"/>
  <c r="H1620" i="1"/>
  <c r="G1620" i="1"/>
  <c r="H1624" i="1"/>
  <c r="G1624" i="1"/>
  <c r="H1632" i="1"/>
  <c r="G1632" i="1"/>
  <c r="E7" i="4"/>
  <c r="F23" i="4"/>
  <c r="F91" i="4"/>
  <c r="F98" i="4"/>
  <c r="D82" i="4"/>
  <c r="D202" i="4"/>
  <c r="F262" i="4"/>
  <c r="F269" i="4"/>
  <c r="E321" i="4"/>
  <c r="D316" i="1" s="1"/>
  <c r="F22" i="6"/>
  <c r="C1418" i="1"/>
  <c r="H1542" i="1"/>
  <c r="G1542" i="1"/>
  <c r="I1542" i="1" s="1"/>
  <c r="H1544" i="1"/>
  <c r="G1544" i="1"/>
  <c r="I1544" i="1" s="1"/>
  <c r="H1546" i="1"/>
  <c r="G1546" i="1"/>
  <c r="I1546" i="1" s="1"/>
  <c r="J1547" i="1"/>
  <c r="G1564" i="1"/>
  <c r="I1564" i="1" s="1"/>
  <c r="J1564" i="1"/>
  <c r="H1565" i="1"/>
  <c r="I1565" i="1" s="1"/>
  <c r="G1566" i="1"/>
  <c r="I1566" i="1" s="1"/>
  <c r="J1566" i="1"/>
  <c r="H1567" i="1"/>
  <c r="I1567" i="1" s="1"/>
  <c r="G1568" i="1"/>
  <c r="I1568" i="1" s="1"/>
  <c r="J1568" i="1"/>
  <c r="H1569" i="1"/>
  <c r="I1569" i="1" s="1"/>
  <c r="G1570" i="1"/>
  <c r="I1570" i="1" s="1"/>
  <c r="J1570" i="1"/>
  <c r="G1577" i="1"/>
  <c r="H1600" i="1"/>
  <c r="G1600" i="1"/>
  <c r="H1604" i="1"/>
  <c r="G1604" i="1"/>
  <c r="H1676" i="1"/>
  <c r="G1676" i="1"/>
  <c r="H1680" i="1"/>
  <c r="G1680" i="1"/>
  <c r="H1684" i="1"/>
  <c r="G1684" i="1"/>
  <c r="F50" i="4"/>
  <c r="D49" i="4"/>
  <c r="F112" i="4"/>
  <c r="D106" i="4"/>
  <c r="F274" i="4"/>
  <c r="D273" i="4"/>
  <c r="E361" i="4"/>
  <c r="E69" i="5"/>
  <c r="G316" i="9"/>
  <c r="G315" i="9"/>
  <c r="D147" i="5"/>
  <c r="F150" i="5"/>
  <c r="D1224" i="1"/>
  <c r="E219" i="5"/>
  <c r="D1402" i="1"/>
  <c r="E5" i="6"/>
  <c r="F5" i="6" s="1"/>
  <c r="F6" i="6"/>
  <c r="G1557" i="1"/>
  <c r="I1557" i="1" s="1"/>
  <c r="J1557" i="1"/>
  <c r="H1558" i="1"/>
  <c r="G1559" i="1"/>
  <c r="I1559" i="1" s="1"/>
  <c r="J1559" i="1"/>
  <c r="H1560" i="1"/>
  <c r="G1561" i="1"/>
  <c r="I1561" i="1" s="1"/>
  <c r="J1561" i="1"/>
  <c r="H1562" i="1"/>
  <c r="H1578" i="1"/>
  <c r="G1579" i="1"/>
  <c r="I1579" i="1" s="1"/>
  <c r="J1579" i="1"/>
  <c r="G1581" i="1"/>
  <c r="I1581" i="1" s="1"/>
  <c r="J1581" i="1"/>
  <c r="H1608" i="1"/>
  <c r="G1608" i="1"/>
  <c r="H1656" i="1"/>
  <c r="G1656" i="1"/>
  <c r="H1660" i="1"/>
  <c r="G1660" i="1"/>
  <c r="H1664" i="1"/>
  <c r="G1664" i="1"/>
  <c r="H1668" i="1"/>
  <c r="G1668" i="1"/>
  <c r="H1672" i="1"/>
  <c r="G1672" i="1"/>
  <c r="F126" i="4"/>
  <c r="D125" i="4"/>
  <c r="F170" i="4"/>
  <c r="D164" i="4"/>
  <c r="F225" i="4"/>
  <c r="D360" i="4"/>
  <c r="F374" i="4"/>
  <c r="F467" i="4"/>
  <c r="D466" i="4"/>
  <c r="G314" i="9"/>
  <c r="F89" i="5"/>
  <c r="D88" i="5"/>
  <c r="D274" i="5"/>
  <c r="F277" i="5"/>
  <c r="C1281" i="1"/>
  <c r="F61" i="6"/>
  <c r="C1457" i="1"/>
  <c r="F122" i="6"/>
  <c r="D114" i="6"/>
  <c r="C1518" i="1"/>
  <c r="G346" i="9"/>
  <c r="E346" i="9" s="1"/>
  <c r="C1538" i="1"/>
  <c r="D522" i="4"/>
  <c r="F529" i="4"/>
  <c r="E571" i="4"/>
  <c r="D565" i="1" s="1"/>
  <c r="D584" i="4"/>
  <c r="D647" i="4"/>
  <c r="H316" i="9"/>
  <c r="H315" i="9"/>
  <c r="G339" i="9"/>
  <c r="F219" i="5"/>
  <c r="E29" i="9"/>
  <c r="B29" i="9" s="1"/>
  <c r="B35" i="9"/>
  <c r="E45" i="9"/>
  <c r="B45" i="9" s="1"/>
  <c r="D536" i="4"/>
  <c r="F70" i="5"/>
  <c r="F71" i="5"/>
  <c r="F135" i="5"/>
  <c r="F130" i="6"/>
  <c r="D129" i="6"/>
  <c r="G296" i="9"/>
  <c r="E296" i="9" s="1"/>
  <c r="B296" i="9" s="1"/>
  <c r="G178" i="9"/>
  <c r="E178" i="9" s="1"/>
  <c r="B178" i="9" s="1"/>
  <c r="F572" i="4"/>
  <c r="D571" i="4"/>
  <c r="F630" i="4"/>
  <c r="D629" i="4"/>
  <c r="F656" i="4"/>
  <c r="F136" i="5"/>
  <c r="G336" i="9"/>
  <c r="F178" i="5"/>
  <c r="H336" i="9"/>
  <c r="E177" i="5"/>
  <c r="F204" i="5"/>
  <c r="D203" i="5"/>
  <c r="F255" i="5"/>
  <c r="E35" i="6"/>
  <c r="D44" i="8"/>
  <c r="D51" i="8"/>
  <c r="C1628" i="1" s="1"/>
  <c r="B27" i="9"/>
  <c r="E37" i="9"/>
  <c r="B37" i="9" s="1"/>
  <c r="B43" i="9"/>
  <c r="B159" i="9"/>
  <c r="B163" i="9"/>
  <c r="B167" i="9"/>
  <c r="B171" i="9"/>
  <c r="G176" i="9"/>
  <c r="E176" i="9" s="1"/>
  <c r="B176" i="9" s="1"/>
  <c r="L207" i="9"/>
  <c r="F207" i="9" s="1"/>
  <c r="E337" i="9"/>
  <c r="B337" i="9" s="1"/>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310" i="9"/>
  <c r="E310" i="9" s="1"/>
  <c r="B31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209" i="9"/>
  <c r="E209" i="9" s="1"/>
  <c r="B209" i="9" s="1"/>
  <c r="H309" i="9"/>
  <c r="G210" i="9"/>
  <c r="E210" i="9" s="1"/>
  <c r="B210" i="9" s="1"/>
  <c r="G179" i="9"/>
  <c r="E179" i="9" s="1"/>
  <c r="B179" i="9" s="1"/>
  <c r="G177" i="9"/>
  <c r="E177" i="9" s="1"/>
  <c r="B177" i="9" s="1"/>
  <c r="G175" i="9"/>
  <c r="E175" i="9" s="1"/>
  <c r="B175" i="9" s="1"/>
  <c r="H310" i="9"/>
  <c r="I10" i="9"/>
  <c r="E158" i="9"/>
  <c r="B158" i="9" s="1"/>
  <c r="E162" i="9"/>
  <c r="B162" i="9" s="1"/>
  <c r="E166" i="9"/>
  <c r="B166" i="9" s="1"/>
  <c r="E170" i="9"/>
  <c r="B170" i="9" s="1"/>
  <c r="G174" i="9"/>
  <c r="E174" i="9" s="1"/>
  <c r="B174" i="9" s="1"/>
  <c r="H314" i="9"/>
  <c r="B160" i="9"/>
  <c r="B164" i="9"/>
  <c r="B168" i="9"/>
  <c r="B172" i="9"/>
  <c r="G208" i="9"/>
  <c r="E208" i="9" s="1"/>
  <c r="B208" i="9" s="1"/>
  <c r="M228" i="9"/>
  <c r="B233" i="9"/>
  <c r="E322" i="9"/>
  <c r="B322" i="9" s="1"/>
  <c r="F230" i="9"/>
  <c r="B230" i="9" s="1"/>
  <c r="B235" i="9"/>
  <c r="F246" i="9"/>
  <c r="B246" i="9" s="1"/>
  <c r="B251" i="9"/>
  <c r="F262" i="9"/>
  <c r="B262" i="9" s="1"/>
  <c r="B267" i="9"/>
  <c r="B231" i="9"/>
  <c r="B239" i="9"/>
  <c r="B247" i="9"/>
  <c r="B255" i="9"/>
  <c r="B263" i="9"/>
  <c r="B271" i="9"/>
  <c r="F298" i="9"/>
  <c r="F229" i="9"/>
  <c r="B229" i="9" s="1"/>
  <c r="F237" i="9"/>
  <c r="B237" i="9" s="1"/>
  <c r="F245" i="9"/>
  <c r="B245" i="9" s="1"/>
  <c r="F253" i="9"/>
  <c r="B253" i="9" s="1"/>
  <c r="F261" i="9"/>
  <c r="B261" i="9" s="1"/>
  <c r="F269" i="9"/>
  <c r="B269" i="9" s="1"/>
  <c r="E304" i="9"/>
  <c r="B304" i="9" s="1"/>
  <c r="B319" i="9"/>
  <c r="B323" i="9"/>
  <c r="B327" i="9"/>
  <c r="E251" i="5" l="1"/>
  <c r="I25" i="3" s="1"/>
  <c r="H1185" i="1"/>
  <c r="E336" i="9"/>
  <c r="B336" i="9" s="1"/>
  <c r="E7" i="5"/>
  <c r="D1017" i="1"/>
  <c r="H1435" i="1"/>
  <c r="G1435" i="1"/>
  <c r="H642" i="1"/>
  <c r="E152" i="4"/>
  <c r="E299" i="4" s="1"/>
  <c r="G87" i="1"/>
  <c r="C1537" i="1"/>
  <c r="H31" i="3"/>
  <c r="E309" i="9"/>
  <c r="B309" i="9" s="1"/>
  <c r="I39" i="3"/>
  <c r="C1621" i="1"/>
  <c r="G338" i="9"/>
  <c r="E338" i="9" s="1"/>
  <c r="B338" i="9" s="1"/>
  <c r="F203" i="5"/>
  <c r="C1207" i="1"/>
  <c r="D177" i="5"/>
  <c r="F536" i="4"/>
  <c r="D535" i="4"/>
  <c r="C530" i="1"/>
  <c r="F584" i="4"/>
  <c r="C578" i="1"/>
  <c r="E314" i="9"/>
  <c r="B314" i="9" s="1"/>
  <c r="C355" i="1"/>
  <c r="F125" i="4"/>
  <c r="C121" i="1"/>
  <c r="G1402" i="1"/>
  <c r="H1402" i="1"/>
  <c r="F147" i="5"/>
  <c r="C1152" i="1"/>
  <c r="E360" i="4"/>
  <c r="D356" i="1"/>
  <c r="H1418" i="1"/>
  <c r="G1418" i="1"/>
  <c r="F597" i="4"/>
  <c r="C591" i="1"/>
  <c r="F491" i="4"/>
  <c r="C485" i="1"/>
  <c r="H1450" i="1"/>
  <c r="G1450" i="1"/>
  <c r="H24" i="9"/>
  <c r="G24" i="9"/>
  <c r="E24" i="9" s="1"/>
  <c r="F153" i="4"/>
  <c r="D152" i="4"/>
  <c r="C149" i="1"/>
  <c r="H1539" i="1"/>
  <c r="G1539" i="1"/>
  <c r="F7" i="4"/>
  <c r="D6" i="4"/>
  <c r="C3" i="1"/>
  <c r="D308" i="4"/>
  <c r="F321" i="4"/>
  <c r="C316" i="1"/>
  <c r="E180" i="9"/>
  <c r="B180" i="9" s="1"/>
  <c r="B207" i="9"/>
  <c r="F629" i="4"/>
  <c r="C623" i="1"/>
  <c r="B346" i="9"/>
  <c r="E345" i="9"/>
  <c r="I10" i="3" s="1"/>
  <c r="H1457" i="1"/>
  <c r="G1457" i="1"/>
  <c r="C1278" i="1"/>
  <c r="F274" i="5"/>
  <c r="D251" i="5"/>
  <c r="F466" i="4"/>
  <c r="D430" i="4"/>
  <c r="C460" i="1"/>
  <c r="H339" i="9"/>
  <c r="E339" i="9" s="1"/>
  <c r="B339" i="9" s="1"/>
  <c r="D1223" i="1"/>
  <c r="E315" i="9"/>
  <c r="B315" i="9" s="1"/>
  <c r="F273" i="4"/>
  <c r="C269" i="1"/>
  <c r="F49" i="4"/>
  <c r="C45" i="1"/>
  <c r="F82" i="4"/>
  <c r="C78" i="1"/>
  <c r="E6" i="4"/>
  <c r="D3" i="1"/>
  <c r="I1562" i="1"/>
  <c r="I1558" i="1"/>
  <c r="G1432" i="1"/>
  <c r="H1432" i="1"/>
  <c r="I1578" i="1"/>
  <c r="D1538" i="1"/>
  <c r="H1538" i="1" s="1"/>
  <c r="I33" i="3"/>
  <c r="D6" i="5"/>
  <c r="H22" i="3"/>
  <c r="C1012" i="1"/>
  <c r="I1574" i="1"/>
  <c r="D1431" i="1"/>
  <c r="I28" i="3"/>
  <c r="H19" i="9"/>
  <c r="E19" i="9" s="1"/>
  <c r="B19" i="9" s="1"/>
  <c r="I24" i="3"/>
  <c r="D1181" i="1"/>
  <c r="H1518" i="1"/>
  <c r="G1518" i="1"/>
  <c r="F88" i="5"/>
  <c r="D69" i="5"/>
  <c r="C1093" i="1"/>
  <c r="F164" i="4"/>
  <c r="C160" i="1"/>
  <c r="G1224" i="1"/>
  <c r="H1224" i="1"/>
  <c r="E316" i="9"/>
  <c r="B316" i="9" s="1"/>
  <c r="F35" i="6"/>
  <c r="C1431" i="1"/>
  <c r="H28" i="3"/>
  <c r="F373" i="4"/>
  <c r="C368" i="1"/>
  <c r="E308" i="4"/>
  <c r="F228" i="9"/>
  <c r="B228" i="9" s="1"/>
  <c r="H1628" i="1"/>
  <c r="G1628" i="1"/>
  <c r="F571" i="4"/>
  <c r="C565" i="1"/>
  <c r="C1525" i="1"/>
  <c r="F129" i="6"/>
  <c r="F647" i="4"/>
  <c r="C641" i="1"/>
  <c r="F522" i="4"/>
  <c r="C516" i="1"/>
  <c r="C1510" i="1"/>
  <c r="F114" i="6"/>
  <c r="H30" i="3"/>
  <c r="H1281" i="1"/>
  <c r="G1281" i="1"/>
  <c r="E141" i="6"/>
  <c r="G348" i="9" s="1"/>
  <c r="E348" i="9" s="1"/>
  <c r="D1401" i="1"/>
  <c r="I27" i="3"/>
  <c r="I23" i="3"/>
  <c r="D1074" i="1"/>
  <c r="F106" i="4"/>
  <c r="C102" i="1"/>
  <c r="H1259" i="1"/>
  <c r="G1259" i="1"/>
  <c r="F202" i="4"/>
  <c r="C198" i="1"/>
  <c r="E535" i="4"/>
  <c r="F230" i="4"/>
  <c r="C226" i="1"/>
  <c r="I1560" i="1"/>
  <c r="D45" i="8"/>
  <c r="K1481" i="9" s="1"/>
  <c r="D1255" i="1" l="1"/>
  <c r="E176" i="5"/>
  <c r="D1180" i="1" s="1"/>
  <c r="G344" i="9"/>
  <c r="E344" i="9" s="1"/>
  <c r="B344" i="9" s="1"/>
  <c r="D1012" i="1"/>
  <c r="H1012" i="1" s="1"/>
  <c r="I22" i="3"/>
  <c r="F7" i="5"/>
  <c r="E6" i="5"/>
  <c r="D1011" i="1" s="1"/>
  <c r="G1017" i="1"/>
  <c r="H1017" i="1"/>
  <c r="F141" i="6"/>
  <c r="D148" i="1"/>
  <c r="I18" i="3"/>
  <c r="D417" i="4"/>
  <c r="F308" i="4"/>
  <c r="C303" i="1"/>
  <c r="H226" i="1"/>
  <c r="G226" i="1"/>
  <c r="F69" i="5"/>
  <c r="H23" i="3"/>
  <c r="C1074" i="1"/>
  <c r="E300" i="4"/>
  <c r="D296" i="1" s="1"/>
  <c r="I17" i="3"/>
  <c r="E422" i="4"/>
  <c r="D2" i="1"/>
  <c r="H1223" i="1"/>
  <c r="G1223" i="1"/>
  <c r="G623" i="1"/>
  <c r="H623" i="1"/>
  <c r="H3" i="1"/>
  <c r="G3" i="1"/>
  <c r="B24" i="9"/>
  <c r="H485" i="1"/>
  <c r="G485" i="1"/>
  <c r="D1537" i="1"/>
  <c r="H1537" i="1" s="1"/>
  <c r="I31" i="3"/>
  <c r="G641" i="1"/>
  <c r="H641" i="1"/>
  <c r="G565" i="1"/>
  <c r="H565" i="1"/>
  <c r="H160" i="1"/>
  <c r="G160" i="1"/>
  <c r="H78" i="1"/>
  <c r="G78" i="1"/>
  <c r="H269" i="1"/>
  <c r="G269" i="1"/>
  <c r="F251" i="5"/>
  <c r="C1255" i="1"/>
  <c r="H25" i="3"/>
  <c r="H316" i="1"/>
  <c r="G316" i="1"/>
  <c r="D422" i="4"/>
  <c r="F6" i="4"/>
  <c r="H17" i="3"/>
  <c r="C2" i="1"/>
  <c r="H149" i="1"/>
  <c r="G149" i="1"/>
  <c r="H356" i="1"/>
  <c r="G356" i="1"/>
  <c r="H355" i="1"/>
  <c r="G1538" i="1"/>
  <c r="D176" i="5"/>
  <c r="G299" i="9" s="1"/>
  <c r="F177" i="5"/>
  <c r="H24" i="3"/>
  <c r="C1181" i="1"/>
  <c r="H1621" i="1"/>
  <c r="G1621" i="1"/>
  <c r="H102" i="1"/>
  <c r="G102" i="1"/>
  <c r="H516" i="1"/>
  <c r="G516" i="1"/>
  <c r="H1093" i="1"/>
  <c r="G1093" i="1"/>
  <c r="C1011" i="1"/>
  <c r="H45" i="1"/>
  <c r="G45" i="1"/>
  <c r="G1278" i="1"/>
  <c r="H1278" i="1"/>
  <c r="H1152" i="1"/>
  <c r="G1152" i="1"/>
  <c r="H121" i="1"/>
  <c r="G121" i="1"/>
  <c r="D418" i="4"/>
  <c r="D640" i="4"/>
  <c r="F535" i="4"/>
  <c r="C529" i="1"/>
  <c r="H1401" i="1"/>
  <c r="G1401" i="1"/>
  <c r="H9" i="3"/>
  <c r="H1525" i="1"/>
  <c r="G1525" i="1"/>
  <c r="C1622" i="1"/>
  <c r="I40" i="3"/>
  <c r="E640" i="4"/>
  <c r="D634" i="1" s="1"/>
  <c r="D529" i="1"/>
  <c r="E639" i="4"/>
  <c r="D633" i="1" s="1"/>
  <c r="G1510" i="1"/>
  <c r="H1510" i="1"/>
  <c r="E417" i="4"/>
  <c r="D412" i="1" s="1"/>
  <c r="D303" i="1"/>
  <c r="H1431" i="1"/>
  <c r="G1431" i="1"/>
  <c r="H460" i="1"/>
  <c r="G460" i="1"/>
  <c r="G343" i="9"/>
  <c r="E343" i="9" s="1"/>
  <c r="D299" i="4"/>
  <c r="D300" i="4" s="1"/>
  <c r="F152" i="4"/>
  <c r="H18" i="3"/>
  <c r="C148" i="1"/>
  <c r="G591" i="1"/>
  <c r="H591" i="1"/>
  <c r="E423" i="4"/>
  <c r="E301" i="4"/>
  <c r="D297" i="1" s="1"/>
  <c r="D295" i="1"/>
  <c r="E418" i="4"/>
  <c r="D413" i="1" s="1"/>
  <c r="D355" i="1"/>
  <c r="G355" i="1" s="1"/>
  <c r="F360" i="4"/>
  <c r="H530" i="1"/>
  <c r="G530" i="1"/>
  <c r="H1207" i="1"/>
  <c r="G1207" i="1"/>
  <c r="H198" i="1"/>
  <c r="G198" i="1"/>
  <c r="H368" i="1"/>
  <c r="G368" i="1"/>
  <c r="F430" i="4"/>
  <c r="D639" i="4"/>
  <c r="C424" i="1"/>
  <c r="H578" i="1"/>
  <c r="G578" i="1"/>
  <c r="E347" i="9"/>
  <c r="B348" i="9"/>
  <c r="G1012" i="1" l="1"/>
  <c r="F6" i="5"/>
  <c r="H299" i="9"/>
  <c r="E299" i="9" s="1"/>
  <c r="B299" i="9" s="1"/>
  <c r="G306" i="9"/>
  <c r="E306" i="9" s="1"/>
  <c r="B306" i="9" s="1"/>
  <c r="G1537" i="1"/>
  <c r="F300" i="4"/>
  <c r="C296" i="1"/>
  <c r="I9" i="3"/>
  <c r="K3" i="9"/>
  <c r="H1181" i="1"/>
  <c r="G1181" i="1"/>
  <c r="E425" i="4"/>
  <c r="D420" i="1" s="1"/>
  <c r="H20" i="9"/>
  <c r="E644" i="4"/>
  <c r="D418" i="1"/>
  <c r="H1622" i="1"/>
  <c r="G1622" i="1"/>
  <c r="F640" i="4"/>
  <c r="C634" i="1"/>
  <c r="H11" i="3"/>
  <c r="H1074" i="1"/>
  <c r="G1074" i="1"/>
  <c r="E424" i="4"/>
  <c r="D419" i="1" s="1"/>
  <c r="E643" i="4"/>
  <c r="D417" i="1"/>
  <c r="H303" i="1"/>
  <c r="G303" i="1"/>
  <c r="F418" i="4"/>
  <c r="C413" i="1"/>
  <c r="H424" i="1"/>
  <c r="G424" i="1"/>
  <c r="D423" i="4"/>
  <c r="D301" i="4"/>
  <c r="F299" i="4"/>
  <c r="C295" i="1"/>
  <c r="H529" i="1"/>
  <c r="G529" i="1"/>
  <c r="H1011" i="1"/>
  <c r="G1011" i="1"/>
  <c r="F176" i="5"/>
  <c r="C1180" i="1"/>
  <c r="H8" i="3" s="1"/>
  <c r="H2" i="1"/>
  <c r="G2" i="1"/>
  <c r="D424" i="4"/>
  <c r="D643" i="4"/>
  <c r="F422" i="4"/>
  <c r="C417" i="1"/>
  <c r="F639" i="4"/>
  <c r="C633" i="1"/>
  <c r="H148" i="1"/>
  <c r="G148" i="1"/>
  <c r="E342" i="9"/>
  <c r="B343" i="9"/>
  <c r="H1255" i="1"/>
  <c r="G1255" i="1"/>
  <c r="F417" i="4"/>
  <c r="C412" i="1"/>
  <c r="M3" i="9" l="1"/>
  <c r="F424" i="4"/>
  <c r="C419" i="1"/>
  <c r="D644" i="4"/>
  <c r="F423" i="4"/>
  <c r="D425" i="4"/>
  <c r="C418" i="1"/>
  <c r="G20" i="9"/>
  <c r="E20" i="9" s="1"/>
  <c r="B20" i="9" s="1"/>
  <c r="E645" i="4"/>
  <c r="D637" i="1"/>
  <c r="G633" i="1"/>
  <c r="H633" i="1"/>
  <c r="D645" i="4"/>
  <c r="F643" i="4"/>
  <c r="C637" i="1"/>
  <c r="H295" i="1"/>
  <c r="G295" i="1"/>
  <c r="G634" i="1"/>
  <c r="H634" i="1"/>
  <c r="H296" i="1"/>
  <c r="G296" i="1"/>
  <c r="H1180" i="1"/>
  <c r="G1180" i="1"/>
  <c r="F301" i="4"/>
  <c r="C297" i="1"/>
  <c r="H413" i="1"/>
  <c r="G413" i="1"/>
  <c r="E646" i="4"/>
  <c r="D638" i="1"/>
  <c r="H417" i="1"/>
  <c r="G417" i="1"/>
  <c r="H412" i="1"/>
  <c r="G412" i="1"/>
  <c r="N3" i="9"/>
  <c r="I11" i="3"/>
  <c r="G637" i="1" l="1"/>
  <c r="H637" i="1"/>
  <c r="H418" i="1"/>
  <c r="G418" i="1"/>
  <c r="H334" i="9"/>
  <c r="G334" i="9"/>
  <c r="F425" i="4"/>
  <c r="C420" i="1"/>
  <c r="H419" i="1"/>
  <c r="G419" i="1"/>
  <c r="H297" i="1"/>
  <c r="G297" i="1"/>
  <c r="F645" i="4"/>
  <c r="C639" i="1"/>
  <c r="E649" i="4"/>
  <c r="D639" i="1"/>
  <c r="E650" i="4"/>
  <c r="D640" i="1"/>
  <c r="F644" i="4"/>
  <c r="D646" i="4"/>
  <c r="C638" i="1"/>
  <c r="E334" i="9" l="1"/>
  <c r="E298" i="9" s="1"/>
  <c r="I8" i="3" s="1"/>
  <c r="G639" i="1"/>
  <c r="H639" i="1"/>
  <c r="H420" i="1"/>
  <c r="G420" i="1"/>
  <c r="I19" i="3"/>
  <c r="D643" i="1"/>
  <c r="G638" i="1"/>
  <c r="H638" i="1"/>
  <c r="I20" i="3"/>
  <c r="D644" i="1"/>
  <c r="F646" i="4"/>
  <c r="D650" i="4"/>
  <c r="C640" i="1"/>
  <c r="G297" i="9"/>
  <c r="E297" i="9" s="1"/>
  <c r="B297" i="9" s="1"/>
  <c r="D649" i="4"/>
  <c r="B334" i="9" l="1"/>
  <c r="G640" i="1"/>
  <c r="H640" i="1"/>
  <c r="H7" i="3"/>
  <c r="F650" i="4"/>
  <c r="H20" i="3"/>
  <c r="C644" i="1"/>
  <c r="F649" i="4"/>
  <c r="H19" i="3"/>
  <c r="C643" i="1"/>
  <c r="G644" i="1" l="1"/>
  <c r="H644" i="1"/>
  <c r="G643" i="1"/>
  <c r="H643" i="1"/>
  <c r="J3" i="9"/>
  <c r="H295" i="9" l="1"/>
  <c r="L293" i="9"/>
  <c r="F293" i="9" s="1"/>
  <c r="G295" i="9"/>
  <c r="H18" i="9"/>
  <c r="K10" i="9"/>
  <c r="J7" i="9"/>
  <c r="G16" i="9"/>
  <c r="K6" i="9"/>
  <c r="H22" i="9"/>
  <c r="G18" i="9"/>
  <c r="M15" i="9"/>
  <c r="I12" i="9"/>
  <c r="J11" i="9"/>
  <c r="H21" i="9"/>
  <c r="I8" i="9"/>
  <c r="I17" i="9"/>
  <c r="J8" i="9"/>
  <c r="I13" i="9"/>
  <c r="I6" i="9"/>
  <c r="K12" i="9"/>
  <c r="G17" i="9"/>
  <c r="J6" i="9"/>
  <c r="I11" i="9"/>
  <c r="H17" i="9"/>
  <c r="G22" i="9"/>
  <c r="I9" i="9"/>
  <c r="G15" i="9"/>
  <c r="I5" i="9"/>
  <c r="K11" i="9"/>
  <c r="H16" i="9"/>
  <c r="J9" i="9"/>
  <c r="H15" i="9"/>
  <c r="K9" i="9"/>
  <c r="L15" i="9"/>
  <c r="G21" i="9"/>
  <c r="J5" i="9"/>
  <c r="L16" i="9"/>
  <c r="K5" i="9"/>
  <c r="M16" i="9"/>
  <c r="K13" i="9"/>
  <c r="K7" i="9"/>
  <c r="J12" i="9"/>
  <c r="J17" i="9"/>
  <c r="J10" i="9"/>
  <c r="K8" i="9"/>
  <c r="J13" i="9"/>
  <c r="I7" i="9"/>
  <c r="E22" i="9" l="1"/>
  <c r="B22" i="9" s="1"/>
  <c r="E10" i="9"/>
  <c r="B10" i="9" s="1"/>
  <c r="F15" i="9"/>
  <c r="E9" i="9"/>
  <c r="B9" i="9" s="1"/>
  <c r="E18" i="9"/>
  <c r="B18" i="9" s="1"/>
  <c r="F16" i="9"/>
  <c r="E5" i="9"/>
  <c r="E12" i="9"/>
  <c r="B12" i="9" s="1"/>
  <c r="E7" i="9"/>
  <c r="B7" i="9" s="1"/>
  <c r="E21" i="9"/>
  <c r="B21" i="9" s="1"/>
  <c r="E15" i="9"/>
  <c r="E11" i="9"/>
  <c r="B11" i="9" s="1"/>
  <c r="E6" i="9"/>
  <c r="B6" i="9" s="1"/>
  <c r="E8" i="9"/>
  <c r="B8" i="9" s="1"/>
  <c r="E16" i="9"/>
  <c r="E295" i="9"/>
  <c r="B293" i="9"/>
  <c r="F23" i="9"/>
  <c r="E13" i="9"/>
  <c r="B13" i="9" s="1"/>
  <c r="E17" i="9"/>
  <c r="B17" i="9" s="1"/>
  <c r="B16" i="9" l="1"/>
  <c r="F14" i="9"/>
  <c r="F3" i="9" s="1"/>
  <c r="B295" i="9"/>
  <c r="E23" i="9"/>
  <c r="I7" i="3" s="1"/>
  <c r="B15" i="9"/>
  <c r="E14" i="9"/>
  <c r="I13" i="3" s="1"/>
  <c r="B5" i="9"/>
  <c r="E4" i="9"/>
  <c r="E3" i="9" l="1"/>
</calcChain>
</file>

<file path=xl/sharedStrings.xml><?xml version="1.0" encoding="utf-8"?>
<sst xmlns="http://schemas.openxmlformats.org/spreadsheetml/2006/main" count="4733" uniqueCount="3657">
  <si>
    <t>Obveznik:</t>
  </si>
  <si>
    <t>28135 - OPĆINA NOVO VIRJE</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</si>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</sst>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935701.30999999994</v>
      </c>
      <c r="D2" s="7">
        <f>'PR-RAS'!E6</f>
        <v>961661.99999999988</v>
      </c>
      <c r="E2" s="7">
        <v>0</v>
      </c>
      <c r="F2" s="7">
        <v>0</v>
      </c>
      <c r="G2" s="8">
        <f t="shared" ref="G2:G274" si="0">(B2/1000)*(C2*1+D2*2)</f>
        <v>2859.0253099999995</v>
      </c>
      <c r="H2" s="8">
        <f t="shared" ref="H2:H274" si="1">ABS(C2-ROUND(C2,0))+ABS(D2-ROUND(D2,0))</f>
        <v>0.31000000005587935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196556.11000000002</v>
      </c>
      <c r="D3" s="2">
        <f>'PR-RAS'!E7</f>
        <v>236427.91999999998</v>
      </c>
      <c r="E3" s="2">
        <v>0</v>
      </c>
      <c r="F3" s="2">
        <v>0</v>
      </c>
      <c r="G3" s="3">
        <f t="shared" si="0"/>
        <v>1338.8238999999999</v>
      </c>
      <c r="H3" s="3">
        <f t="shared" si="1"/>
        <v>0.19000000003143214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180632.71000000002</v>
      </c>
      <c r="D4" s="2">
        <f>'PR-RAS'!E8</f>
        <v>210835.71</v>
      </c>
      <c r="E4" s="2">
        <v>0</v>
      </c>
      <c r="F4" s="2">
        <v>0</v>
      </c>
      <c r="G4" s="3">
        <f t="shared" si="0"/>
        <v>1806.91239</v>
      </c>
      <c r="H4" s="3">
        <f t="shared" si="1"/>
        <v>0.57999999998719431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158577.29</v>
      </c>
      <c r="D5" s="2">
        <f>'PR-RAS'!E9</f>
        <v>209685.3</v>
      </c>
      <c r="E5" s="2">
        <v>0</v>
      </c>
      <c r="F5" s="2">
        <v>0</v>
      </c>
      <c r="G5" s="3">
        <f t="shared" si="0"/>
        <v>2311.7915600000001</v>
      </c>
      <c r="H5" s="3">
        <f t="shared" si="1"/>
        <v>0.58999999999650754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24629.86</v>
      </c>
      <c r="D6" s="2">
        <f>'PR-RAS'!E10</f>
        <v>16926.509999999998</v>
      </c>
      <c r="E6" s="2">
        <v>0</v>
      </c>
      <c r="F6" s="2">
        <v>0</v>
      </c>
      <c r="G6" s="3">
        <f t="shared" si="0"/>
        <v>292.4144</v>
      </c>
      <c r="H6" s="3">
        <f t="shared" si="1"/>
        <v>0.63000000000101863</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14688.16</v>
      </c>
      <c r="D7" s="2">
        <f>'PR-RAS'!E11</f>
        <v>11879.74</v>
      </c>
      <c r="E7" s="2">
        <v>0</v>
      </c>
      <c r="F7" s="2">
        <v>0</v>
      </c>
      <c r="G7" s="3">
        <f t="shared" si="0"/>
        <v>230.68584000000001</v>
      </c>
      <c r="H7" s="3">
        <f t="shared" si="1"/>
        <v>0.42000000000007276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7469.74</v>
      </c>
      <c r="D8" s="2">
        <f>'PR-RAS'!E12</f>
        <v>20462.13</v>
      </c>
      <c r="E8" s="2">
        <v>0</v>
      </c>
      <c r="F8" s="2">
        <v>0</v>
      </c>
      <c r="G8" s="3">
        <f t="shared" si="0"/>
        <v>338.75799999999998</v>
      </c>
      <c r="H8" s="3">
        <f t="shared" si="1"/>
        <v>0.39000000000123691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11648.52</v>
      </c>
      <c r="D9" s="2">
        <f>'PR-RAS'!E13</f>
        <v>5443.68</v>
      </c>
      <c r="E9" s="2">
        <v>0</v>
      </c>
      <c r="F9" s="2">
        <v>0</v>
      </c>
      <c r="G9" s="3">
        <f t="shared" si="0"/>
        <v>180.28704000000002</v>
      </c>
      <c r="H9" s="3">
        <f t="shared" si="1"/>
        <v>0.7999999999992724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36380.86</v>
      </c>
      <c r="D11" s="2">
        <f>'PR-RAS'!E15</f>
        <v>53561.65</v>
      </c>
      <c r="E11" s="2">
        <v>0</v>
      </c>
      <c r="F11" s="2">
        <v>0</v>
      </c>
      <c r="G11" s="3">
        <f t="shared" si="0"/>
        <v>1435.0416</v>
      </c>
      <c r="H11" s="3">
        <f t="shared" si="1"/>
        <v>0.48999999999796273</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14265.41</v>
      </c>
      <c r="D19" s="2">
        <f>'PR-RAS'!E23</f>
        <v>25465.43</v>
      </c>
      <c r="E19" s="2">
        <v>0</v>
      </c>
      <c r="F19" s="2">
        <v>0</v>
      </c>
      <c r="G19" s="3">
        <f t="shared" si="0"/>
        <v>1173.53286</v>
      </c>
      <c r="H19" s="3">
        <f t="shared" si="1"/>
        <v>0.84000000000014552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355.2</v>
      </c>
      <c r="E20" s="2">
        <v>0</v>
      </c>
      <c r="F20" s="2">
        <v>0</v>
      </c>
      <c r="G20" s="3">
        <f t="shared" si="0"/>
        <v>13.497599999999998</v>
      </c>
      <c r="H20" s="3">
        <f t="shared" si="1"/>
        <v>0.19999999999998863</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14265.41</v>
      </c>
      <c r="D23" s="2">
        <f>'PR-RAS'!E27</f>
        <v>25110.23</v>
      </c>
      <c r="E23" s="2">
        <v>0</v>
      </c>
      <c r="F23" s="2">
        <v>0</v>
      </c>
      <c r="G23" s="3">
        <f t="shared" si="0"/>
        <v>1418.6891399999997</v>
      </c>
      <c r="H23" s="3">
        <f t="shared" si="1"/>
        <v>0.63999999999941792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1657.99</v>
      </c>
      <c r="D25" s="2">
        <f>'PR-RAS'!E29</f>
        <v>126.78</v>
      </c>
      <c r="E25" s="2">
        <v>0</v>
      </c>
      <c r="F25" s="2">
        <v>0</v>
      </c>
      <c r="G25" s="3">
        <f t="shared" si="0"/>
        <v>45.877200000000002</v>
      </c>
      <c r="H25" s="3">
        <f t="shared" si="1"/>
        <v>0.22999999999998977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1657.99</v>
      </c>
      <c r="D27" s="2">
        <f>'PR-RAS'!E31</f>
        <v>125.22</v>
      </c>
      <c r="E27" s="2">
        <v>0</v>
      </c>
      <c r="F27" s="2">
        <v>0</v>
      </c>
      <c r="G27" s="3">
        <f t="shared" si="0"/>
        <v>49.61918</v>
      </c>
      <c r="H27" s="3">
        <f t="shared" si="1"/>
        <v>0.22999999999998977</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1.56</v>
      </c>
      <c r="E29" s="2">
        <v>0</v>
      </c>
      <c r="F29" s="2">
        <v>0</v>
      </c>
      <c r="G29" s="3">
        <f t="shared" si="0"/>
        <v>8.7360000000000007E-2</v>
      </c>
      <c r="H29" s="3">
        <f t="shared" si="1"/>
        <v>0.43999999999999995</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474646.79999999993</v>
      </c>
      <c r="D45" s="2">
        <f>'PR-RAS'!E49</f>
        <v>479778.97</v>
      </c>
      <c r="E45" s="2">
        <v>0</v>
      </c>
      <c r="F45" s="2">
        <v>0</v>
      </c>
      <c r="G45" s="3">
        <f t="shared" si="0"/>
        <v>63105.008559999987</v>
      </c>
      <c r="H45" s="3">
        <f t="shared" si="1"/>
        <v>0.23000000009778887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425441.23</v>
      </c>
      <c r="D54" s="2">
        <f>'PR-RAS'!E58</f>
        <v>62210.26</v>
      </c>
      <c r="E54" s="2">
        <v>0</v>
      </c>
      <c r="F54" s="2">
        <v>0</v>
      </c>
      <c r="G54" s="3">
        <f t="shared" si="0"/>
        <v>29142.672749999998</v>
      </c>
      <c r="H54" s="3">
        <f t="shared" si="1"/>
        <v>0.48999999998341082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335725.43</v>
      </c>
      <c r="D55" s="2">
        <f>'PR-RAS'!E59</f>
        <v>15810.26</v>
      </c>
      <c r="E55" s="2">
        <v>0</v>
      </c>
      <c r="F55" s="2">
        <v>0</v>
      </c>
      <c r="G55" s="3">
        <f t="shared" si="0"/>
        <v>19836.6813</v>
      </c>
      <c r="H55" s="3">
        <f t="shared" si="1"/>
        <v>0.68999999999323336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89715.8</v>
      </c>
      <c r="D56" s="2">
        <f>'PR-RAS'!E60</f>
        <v>46400</v>
      </c>
      <c r="E56" s="2">
        <v>0</v>
      </c>
      <c r="F56" s="2">
        <v>0</v>
      </c>
      <c r="G56" s="3">
        <f t="shared" si="0"/>
        <v>10038.368999999999</v>
      </c>
      <c r="H56" s="3">
        <f t="shared" si="1"/>
        <v>0.19999999999708962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6003.97</v>
      </c>
      <c r="D57" s="2">
        <f>'PR-RAS'!E61</f>
        <v>13875.26</v>
      </c>
      <c r="E57" s="2">
        <v>0</v>
      </c>
      <c r="F57" s="2">
        <v>0</v>
      </c>
      <c r="G57" s="3">
        <f t="shared" si="0"/>
        <v>1890.25144</v>
      </c>
      <c r="H57" s="3">
        <f t="shared" si="1"/>
        <v>0.28999999999996362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6003.97</v>
      </c>
      <c r="D58" s="2">
        <f>'PR-RAS'!E62</f>
        <v>13875.26</v>
      </c>
      <c r="E58" s="2">
        <v>0</v>
      </c>
      <c r="F58" s="2">
        <v>0</v>
      </c>
      <c r="G58" s="3">
        <f t="shared" si="0"/>
        <v>1924.00593</v>
      </c>
      <c r="H58" s="3">
        <f t="shared" si="1"/>
        <v>0.28999999999996362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3117.61</v>
      </c>
      <c r="D60" s="2">
        <f>'PR-RAS'!E64</f>
        <v>355545.17</v>
      </c>
      <c r="E60" s="2">
        <v>0</v>
      </c>
      <c r="F60" s="2">
        <v>0</v>
      </c>
      <c r="G60" s="3">
        <f t="shared" si="0"/>
        <v>42138.269049999995</v>
      </c>
      <c r="H60" s="3">
        <f t="shared" si="1"/>
        <v>0.55999999998357453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3117.61</v>
      </c>
      <c r="D61" s="2">
        <f>'PR-RAS'!E65</f>
        <v>3101.93</v>
      </c>
      <c r="E61" s="2">
        <v>0</v>
      </c>
      <c r="F61" s="2">
        <v>0</v>
      </c>
      <c r="G61" s="3">
        <f t="shared" si="0"/>
        <v>559.28819999999996</v>
      </c>
      <c r="H61" s="3">
        <f t="shared" si="1"/>
        <v>0.46000000000003638</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352443.24</v>
      </c>
      <c r="E63" s="2">
        <v>0</v>
      </c>
      <c r="F63" s="2">
        <v>0</v>
      </c>
      <c r="G63" s="3">
        <f>(B63/1000)*(C63*1+D63*2)</f>
        <v>43702.961759999998</v>
      </c>
      <c r="H63" s="3">
        <f>ABS(C63-ROUND(C63,0))+ABS(D63-ROUND(D63,0))</f>
        <v>0.23999999999068677</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40083.990000000005</v>
      </c>
      <c r="D70" s="2">
        <f>'PR-RAS'!E74</f>
        <v>48148.28</v>
      </c>
      <c r="E70" s="2">
        <v>0</v>
      </c>
      <c r="F70" s="2">
        <v>0</v>
      </c>
      <c r="G70" s="3">
        <f t="shared" si="0"/>
        <v>9410.2579499999993</v>
      </c>
      <c r="H70" s="3">
        <f t="shared" si="1"/>
        <v>0.28999999999359716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17356.04</v>
      </c>
      <c r="D71" s="2">
        <f>'PR-RAS'!E75</f>
        <v>48148.28</v>
      </c>
      <c r="E71" s="2">
        <v>0</v>
      </c>
      <c r="F71" s="2">
        <v>0</v>
      </c>
      <c r="G71" s="3">
        <f t="shared" si="0"/>
        <v>7955.6820000000016</v>
      </c>
      <c r="H71" s="3">
        <f t="shared" si="1"/>
        <v>0.31999999999970896</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22727.95</v>
      </c>
      <c r="D72" s="2">
        <f>'PR-RAS'!E76</f>
        <v>0</v>
      </c>
      <c r="E72" s="2">
        <v>0</v>
      </c>
      <c r="F72" s="2">
        <v>0</v>
      </c>
      <c r="G72" s="3">
        <f t="shared" si="0"/>
        <v>1613.68445</v>
      </c>
      <c r="H72" s="3">
        <f t="shared" si="1"/>
        <v>4.9999999999272404E-2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215894.28</v>
      </c>
      <c r="D78" s="2">
        <f>'PR-RAS'!E82</f>
        <v>198925.06</v>
      </c>
      <c r="E78" s="2">
        <v>0</v>
      </c>
      <c r="F78" s="2">
        <v>0</v>
      </c>
      <c r="G78" s="3">
        <f t="shared" si="0"/>
        <v>47258.318800000001</v>
      </c>
      <c r="H78" s="3">
        <f t="shared" si="1"/>
        <v>0.33999999999650754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215894.28</v>
      </c>
      <c r="D87" s="2">
        <f>'PR-RAS'!E91</f>
        <v>198925.06</v>
      </c>
      <c r="E87" s="2">
        <v>0</v>
      </c>
      <c r="F87" s="2">
        <v>0</v>
      </c>
      <c r="G87" s="3">
        <f t="shared" si="0"/>
        <v>52782.018400000001</v>
      </c>
      <c r="H87" s="3">
        <f t="shared" si="1"/>
        <v>0.33999999999650754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1504.78</v>
      </c>
      <c r="D88" s="2">
        <f>'PR-RAS'!E92</f>
        <v>803.64</v>
      </c>
      <c r="E88" s="2">
        <v>0</v>
      </c>
      <c r="F88" s="2">
        <v>0</v>
      </c>
      <c r="G88" s="3">
        <f t="shared" si="0"/>
        <v>270.74921999999998</v>
      </c>
      <c r="H88" s="3">
        <f t="shared" si="1"/>
        <v>0.58000000000004093</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3046.43</v>
      </c>
      <c r="D89" s="2">
        <f>'PR-RAS'!E93</f>
        <v>2587.62</v>
      </c>
      <c r="E89" s="2">
        <v>0</v>
      </c>
      <c r="F89" s="2">
        <v>0</v>
      </c>
      <c r="G89" s="3">
        <f t="shared" si="0"/>
        <v>723.50695999999994</v>
      </c>
      <c r="H89" s="3">
        <f t="shared" si="1"/>
        <v>0.80999999999994543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211343.07</v>
      </c>
      <c r="D90" s="2">
        <f>'PR-RAS'!E94</f>
        <v>195533.8</v>
      </c>
      <c r="E90" s="2">
        <v>0</v>
      </c>
      <c r="F90" s="2">
        <v>0</v>
      </c>
      <c r="G90" s="3">
        <f t="shared" si="0"/>
        <v>53614.549629999994</v>
      </c>
      <c r="H90" s="3">
        <f t="shared" si="1"/>
        <v>0.27000000001862645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46190.770000000004</v>
      </c>
      <c r="D102" s="2">
        <f>'PR-RAS'!E106</f>
        <v>44214.350000000006</v>
      </c>
      <c r="E102" s="2">
        <v>0</v>
      </c>
      <c r="F102" s="2">
        <v>0</v>
      </c>
      <c r="G102" s="3">
        <f t="shared" si="0"/>
        <v>13596.566470000003</v>
      </c>
      <c r="H102" s="3">
        <f t="shared" si="1"/>
        <v>0.58000000000174623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1.06</v>
      </c>
      <c r="D103" s="2">
        <f>'PR-RAS'!E107</f>
        <v>0</v>
      </c>
      <c r="E103" s="2">
        <v>0</v>
      </c>
      <c r="F103" s="2">
        <v>0</v>
      </c>
      <c r="G103" s="3">
        <f t="shared" si="0"/>
        <v>0.10811999999999999</v>
      </c>
      <c r="H103" s="3">
        <f t="shared" si="1"/>
        <v>6.0000000000000053E-2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1.06</v>
      </c>
      <c r="D105" s="2">
        <f>'PR-RAS'!E109</f>
        <v>0</v>
      </c>
      <c r="E105" s="2">
        <v>0</v>
      </c>
      <c r="F105" s="2">
        <v>0</v>
      </c>
      <c r="G105" s="3">
        <f t="shared" si="0"/>
        <v>0.11024</v>
      </c>
      <c r="H105" s="3">
        <f t="shared" si="1"/>
        <v>6.0000000000000053E-2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23068.89</v>
      </c>
      <c r="D108" s="2">
        <f>'PR-RAS'!E112</f>
        <v>21104.620000000003</v>
      </c>
      <c r="E108" s="2">
        <v>0</v>
      </c>
      <c r="F108" s="2">
        <v>0</v>
      </c>
      <c r="G108" s="3">
        <f t="shared" si="0"/>
        <v>6984.7599100000007</v>
      </c>
      <c r="H108" s="3">
        <f t="shared" si="1"/>
        <v>0.48999999999796273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15935.42</v>
      </c>
      <c r="D111" s="2">
        <f>'PR-RAS'!E115</f>
        <v>13768.69</v>
      </c>
      <c r="E111" s="2">
        <v>0</v>
      </c>
      <c r="F111" s="2">
        <v>0</v>
      </c>
      <c r="G111" s="3">
        <f t="shared" si="0"/>
        <v>4782.0080000000007</v>
      </c>
      <c r="H111" s="3">
        <f t="shared" si="1"/>
        <v>0.72999999999956344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7133.47</v>
      </c>
      <c r="D113" s="2">
        <f>'PR-RAS'!E117</f>
        <v>7335.93</v>
      </c>
      <c r="E113" s="2">
        <v>0</v>
      </c>
      <c r="F113" s="2">
        <v>0</v>
      </c>
      <c r="G113" s="3">
        <f t="shared" si="0"/>
        <v>2442.1969600000002</v>
      </c>
      <c r="H113" s="3">
        <f t="shared" si="1"/>
        <v>0.53999999999996362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23120.82</v>
      </c>
      <c r="D116" s="2">
        <f>'PR-RAS'!E120</f>
        <v>23109.73</v>
      </c>
      <c r="E116" s="2">
        <v>0</v>
      </c>
      <c r="F116" s="2">
        <v>0</v>
      </c>
      <c r="G116" s="3">
        <f t="shared" si="0"/>
        <v>7974.1322</v>
      </c>
      <c r="H116" s="3">
        <f t="shared" si="1"/>
        <v>0.4500000000007276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23120.82</v>
      </c>
      <c r="D118" s="2">
        <f>'PR-RAS'!E122</f>
        <v>23109.73</v>
      </c>
      <c r="E118" s="2">
        <v>0</v>
      </c>
      <c r="F118" s="2">
        <v>0</v>
      </c>
      <c r="G118" s="3">
        <f t="shared" si="0"/>
        <v>8112.8127600000007</v>
      </c>
      <c r="H118" s="3">
        <f t="shared" si="1"/>
        <v>0.4500000000007276</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2413.35</v>
      </c>
      <c r="D121" s="2">
        <f>'PR-RAS'!E125</f>
        <v>2309.88</v>
      </c>
      <c r="E121" s="2">
        <v>0</v>
      </c>
      <c r="F121" s="2">
        <v>0</v>
      </c>
      <c r="G121" s="3">
        <f t="shared" si="0"/>
        <v>843.97320000000002</v>
      </c>
      <c r="H121" s="3">
        <f t="shared" si="1"/>
        <v>0.46999999999979991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2413.35</v>
      </c>
      <c r="D122" s="2">
        <f>'PR-RAS'!E126</f>
        <v>2309.88</v>
      </c>
      <c r="E122" s="2">
        <v>0</v>
      </c>
      <c r="F122" s="2">
        <v>0</v>
      </c>
      <c r="G122" s="3">
        <f t="shared" si="0"/>
        <v>851.0063100000001</v>
      </c>
      <c r="H122" s="3">
        <f t="shared" si="1"/>
        <v>0.46999999999979991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2413.35</v>
      </c>
      <c r="D124" s="2">
        <f>'PR-RAS'!E128</f>
        <v>2309.88</v>
      </c>
      <c r="E124" s="2">
        <v>0</v>
      </c>
      <c r="F124" s="2">
        <v>0</v>
      </c>
      <c r="G124" s="3">
        <f t="shared" si="0"/>
        <v>865.07253000000003</v>
      </c>
      <c r="H124" s="3">
        <f t="shared" si="1"/>
        <v>0.46999999999979991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5.82</v>
      </c>
      <c r="E136" s="2">
        <v>0</v>
      </c>
      <c r="F136" s="2">
        <v>0</v>
      </c>
      <c r="G136" s="3">
        <f t="shared" si="0"/>
        <v>1.5714000000000001</v>
      </c>
      <c r="H136" s="3">
        <f t="shared" si="1"/>
        <v>0.17999999999999972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5.82</v>
      </c>
      <c r="E147" s="2">
        <v>0</v>
      </c>
      <c r="F147" s="2">
        <v>0</v>
      </c>
      <c r="G147" s="3">
        <f t="shared" si="0"/>
        <v>1.6994400000000001</v>
      </c>
      <c r="H147" s="3">
        <f t="shared" si="1"/>
        <v>0.17999999999999972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623524.53999999992</v>
      </c>
      <c r="D148" s="2">
        <f>'PR-RAS'!E152</f>
        <v>828226.34000000008</v>
      </c>
      <c r="E148" s="2">
        <v>0</v>
      </c>
      <c r="F148" s="2">
        <v>0</v>
      </c>
      <c r="G148" s="3">
        <f t="shared" si="0"/>
        <v>335156.65134000004</v>
      </c>
      <c r="H148" s="3">
        <f t="shared" si="1"/>
        <v>0.80000000016298145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133500.6</v>
      </c>
      <c r="D149" s="2">
        <f>'PR-RAS'!E153</f>
        <v>191982.78000000003</v>
      </c>
      <c r="E149" s="2">
        <v>0</v>
      </c>
      <c r="F149" s="2">
        <v>0</v>
      </c>
      <c r="G149" s="3">
        <f t="shared" si="0"/>
        <v>76584.991680000006</v>
      </c>
      <c r="H149" s="3">
        <f t="shared" si="1"/>
        <v>0.61999999996623956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106023.12</v>
      </c>
      <c r="D150" s="2">
        <f>'PR-RAS'!E154</f>
        <v>156784.53</v>
      </c>
      <c r="E150" s="2">
        <v>0</v>
      </c>
      <c r="F150" s="2">
        <v>0</v>
      </c>
      <c r="G150" s="3">
        <f t="shared" si="0"/>
        <v>62519.234819999998</v>
      </c>
      <c r="H150" s="3">
        <f t="shared" si="1"/>
        <v>0.58999999999650754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106023.12</v>
      </c>
      <c r="D151" s="2">
        <f>'PR-RAS'!E155</f>
        <v>156784.53</v>
      </c>
      <c r="E151" s="2">
        <v>0</v>
      </c>
      <c r="F151" s="2">
        <v>0</v>
      </c>
      <c r="G151" s="3">
        <f t="shared" si="0"/>
        <v>62938.826999999997</v>
      </c>
      <c r="H151" s="3">
        <f t="shared" si="1"/>
        <v>0.58999999999650754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9491.41</v>
      </c>
      <c r="D155" s="2">
        <f>'PR-RAS'!E159</f>
        <v>8653.42</v>
      </c>
      <c r="E155" s="2">
        <v>0</v>
      </c>
      <c r="F155" s="2">
        <v>0</v>
      </c>
      <c r="G155" s="3">
        <f t="shared" si="0"/>
        <v>4126.9305000000004</v>
      </c>
      <c r="H155" s="3">
        <f t="shared" si="1"/>
        <v>0.82999999999992724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17986.07</v>
      </c>
      <c r="D156" s="2">
        <f>'PR-RAS'!E160</f>
        <v>26544.83</v>
      </c>
      <c r="E156" s="2">
        <v>0</v>
      </c>
      <c r="F156" s="2">
        <v>0</v>
      </c>
      <c r="G156" s="3">
        <f t="shared" si="0"/>
        <v>11016.738150000001</v>
      </c>
      <c r="H156" s="3">
        <f t="shared" si="1"/>
        <v>0.23999999999796273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17986.07</v>
      </c>
      <c r="D158" s="2">
        <f>'PR-RAS'!E162</f>
        <v>26544.83</v>
      </c>
      <c r="E158" s="2">
        <v>0</v>
      </c>
      <c r="F158" s="2">
        <v>0</v>
      </c>
      <c r="G158" s="3">
        <f t="shared" si="0"/>
        <v>11158.889610000002</v>
      </c>
      <c r="H158" s="3">
        <f t="shared" si="1"/>
        <v>0.23999999999796273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152723.78</v>
      </c>
      <c r="D160" s="2">
        <f>'PR-RAS'!E164</f>
        <v>185027.95</v>
      </c>
      <c r="E160" s="2">
        <v>0</v>
      </c>
      <c r="F160" s="2">
        <v>0</v>
      </c>
      <c r="G160" s="3">
        <f t="shared" si="0"/>
        <v>83121.969120000009</v>
      </c>
      <c r="H160" s="3">
        <f t="shared" si="1"/>
        <v>0.26999999998952262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6078.3899999999994</v>
      </c>
      <c r="D161" s="2">
        <f>'PR-RAS'!E165</f>
        <v>6908.6100000000006</v>
      </c>
      <c r="E161" s="2">
        <v>0</v>
      </c>
      <c r="F161" s="2">
        <v>0</v>
      </c>
      <c r="G161" s="3">
        <f t="shared" si="0"/>
        <v>3183.2976000000003</v>
      </c>
      <c r="H161" s="3">
        <f t="shared" si="1"/>
        <v>0.77999999999883585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1250.0999999999999</v>
      </c>
      <c r="D162" s="2">
        <f>'PR-RAS'!E166</f>
        <v>686.34</v>
      </c>
      <c r="E162" s="2">
        <v>0</v>
      </c>
      <c r="F162" s="2">
        <v>0</v>
      </c>
      <c r="G162" s="3">
        <f t="shared" si="0"/>
        <v>422.26757999999995</v>
      </c>
      <c r="H162" s="3">
        <f t="shared" si="1"/>
        <v>0.43999999999994088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3355.55</v>
      </c>
      <c r="D163" s="2">
        <f>'PR-RAS'!E167</f>
        <v>4342.3100000000004</v>
      </c>
      <c r="E163" s="2">
        <v>0</v>
      </c>
      <c r="F163" s="2">
        <v>0</v>
      </c>
      <c r="G163" s="3">
        <f t="shared" si="0"/>
        <v>1950.5075400000003</v>
      </c>
      <c r="H163" s="3">
        <f t="shared" si="1"/>
        <v>0.76000000000021828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160</v>
      </c>
      <c r="D164" s="2">
        <f>'PR-RAS'!E168</f>
        <v>753.25</v>
      </c>
      <c r="E164" s="2">
        <v>0</v>
      </c>
      <c r="F164" s="2">
        <v>0</v>
      </c>
      <c r="G164" s="3">
        <f t="shared" si="0"/>
        <v>271.6395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1312.74</v>
      </c>
      <c r="D165" s="2">
        <f>'PR-RAS'!E169</f>
        <v>1126.71</v>
      </c>
      <c r="E165" s="2">
        <v>0</v>
      </c>
      <c r="F165" s="2">
        <v>0</v>
      </c>
      <c r="G165" s="3">
        <f t="shared" si="0"/>
        <v>584.85023999999999</v>
      </c>
      <c r="H165" s="3">
        <f t="shared" si="1"/>
        <v>0.54999999999995453</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21350.71</v>
      </c>
      <c r="D166" s="2">
        <f>'PR-RAS'!E170</f>
        <v>20137.11</v>
      </c>
      <c r="E166" s="2">
        <v>0</v>
      </c>
      <c r="F166" s="2">
        <v>0</v>
      </c>
      <c r="G166" s="3">
        <f t="shared" si="0"/>
        <v>10168.113450000001</v>
      </c>
      <c r="H166" s="3">
        <f t="shared" si="1"/>
        <v>0.40000000000145519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2549.88</v>
      </c>
      <c r="D167" s="2">
        <f>'PR-RAS'!E171</f>
        <v>2643.86</v>
      </c>
      <c r="E167" s="2">
        <v>0</v>
      </c>
      <c r="F167" s="2">
        <v>0</v>
      </c>
      <c r="G167" s="3">
        <f t="shared" si="0"/>
        <v>1301.0416</v>
      </c>
      <c r="H167" s="3">
        <f t="shared" si="1"/>
        <v>0.25999999999976353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16535.16</v>
      </c>
      <c r="D169" s="2">
        <f>'PR-RAS'!E173</f>
        <v>16803.900000000001</v>
      </c>
      <c r="E169" s="2">
        <v>0</v>
      </c>
      <c r="F169" s="2">
        <v>0</v>
      </c>
      <c r="G169" s="3">
        <f t="shared" si="0"/>
        <v>8424.0172800000018</v>
      </c>
      <c r="H169" s="3">
        <f t="shared" si="1"/>
        <v>0.25999999999839929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1887.37</v>
      </c>
      <c r="D170" s="2">
        <f>'PR-RAS'!E174</f>
        <v>0</v>
      </c>
      <c r="E170" s="2">
        <v>0</v>
      </c>
      <c r="F170" s="2">
        <v>0</v>
      </c>
      <c r="G170" s="3">
        <f t="shared" si="0"/>
        <v>318.96553</v>
      </c>
      <c r="H170" s="3">
        <f t="shared" si="1"/>
        <v>0.36999999999989086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250</v>
      </c>
      <c r="D171" s="2">
        <f>'PR-RAS'!E175</f>
        <v>558.6</v>
      </c>
      <c r="E171" s="2">
        <v>0</v>
      </c>
      <c r="F171" s="2">
        <v>0</v>
      </c>
      <c r="G171" s="3">
        <f t="shared" si="0"/>
        <v>232.42400000000004</v>
      </c>
      <c r="H171" s="3">
        <f t="shared" si="1"/>
        <v>0.39999999999997726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128.30000000000001</v>
      </c>
      <c r="D173" s="2">
        <f>'PR-RAS'!E177</f>
        <v>130.75</v>
      </c>
      <c r="E173" s="2">
        <v>0</v>
      </c>
      <c r="F173" s="2">
        <v>0</v>
      </c>
      <c r="G173" s="3">
        <f t="shared" si="0"/>
        <v>67.045599999999993</v>
      </c>
      <c r="H173" s="3">
        <f t="shared" si="1"/>
        <v>0.55000000000001137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106754.18</v>
      </c>
      <c r="D174" s="2">
        <f>'PR-RAS'!E178</f>
        <v>122718.15999999999</v>
      </c>
      <c r="E174" s="2">
        <v>0</v>
      </c>
      <c r="F174" s="2">
        <v>0</v>
      </c>
      <c r="G174" s="3">
        <f t="shared" si="0"/>
        <v>60928.956499999993</v>
      </c>
      <c r="H174" s="3">
        <f t="shared" si="1"/>
        <v>0.33999999998195563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2908.63</v>
      </c>
      <c r="D175" s="2">
        <f>'PR-RAS'!E179</f>
        <v>2454.41</v>
      </c>
      <c r="E175" s="2">
        <v>0</v>
      </c>
      <c r="F175" s="2">
        <v>0</v>
      </c>
      <c r="G175" s="3">
        <f t="shared" si="0"/>
        <v>1360.2362999999998</v>
      </c>
      <c r="H175" s="3">
        <f t="shared" si="1"/>
        <v>0.77999999999974534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41172.74</v>
      </c>
      <c r="D176" s="2">
        <f>'PR-RAS'!E180</f>
        <v>38650.06</v>
      </c>
      <c r="E176" s="2">
        <v>0</v>
      </c>
      <c r="F176" s="2">
        <v>0</v>
      </c>
      <c r="G176" s="3">
        <f t="shared" si="0"/>
        <v>20732.750499999995</v>
      </c>
      <c r="H176" s="3">
        <f t="shared" si="1"/>
        <v>0.31999999999970896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3742.5</v>
      </c>
      <c r="D177" s="2">
        <f>'PR-RAS'!E181</f>
        <v>5618.75</v>
      </c>
      <c r="E177" s="2">
        <v>0</v>
      </c>
      <c r="F177" s="2">
        <v>0</v>
      </c>
      <c r="G177" s="3">
        <f t="shared" si="0"/>
        <v>2636.48</v>
      </c>
      <c r="H177" s="3">
        <f t="shared" si="1"/>
        <v>0.75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29002.75</v>
      </c>
      <c r="D178" s="2">
        <f>'PR-RAS'!E182</f>
        <v>31510.42</v>
      </c>
      <c r="E178" s="2">
        <v>0</v>
      </c>
      <c r="F178" s="2">
        <v>0</v>
      </c>
      <c r="G178" s="3">
        <f t="shared" si="0"/>
        <v>16288.175429999999</v>
      </c>
      <c r="H178" s="3">
        <f t="shared" si="1"/>
        <v>0.66999999999825377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398.66</v>
      </c>
      <c r="D179" s="2">
        <f>'PR-RAS'!E183</f>
        <v>2393.66</v>
      </c>
      <c r="E179" s="2">
        <v>0</v>
      </c>
      <c r="F179" s="2">
        <v>0</v>
      </c>
      <c r="G179" s="3">
        <f t="shared" si="0"/>
        <v>923.10443999999984</v>
      </c>
      <c r="H179" s="3">
        <f t="shared" si="1"/>
        <v>0.68000000000012051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3515.42</v>
      </c>
      <c r="D180" s="2">
        <f>'PR-RAS'!E184</f>
        <v>10246.76</v>
      </c>
      <c r="E180" s="2">
        <v>0</v>
      </c>
      <c r="F180" s="2">
        <v>0</v>
      </c>
      <c r="G180" s="3">
        <f t="shared" si="0"/>
        <v>4297.6002600000002</v>
      </c>
      <c r="H180" s="3">
        <f t="shared" si="1"/>
        <v>0.65999999999985448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20049.25</v>
      </c>
      <c r="D181" s="2">
        <f>'PR-RAS'!E185</f>
        <v>23667.59</v>
      </c>
      <c r="E181" s="2">
        <v>0</v>
      </c>
      <c r="F181" s="2">
        <v>0</v>
      </c>
      <c r="G181" s="3">
        <f t="shared" si="0"/>
        <v>12129.197399999999</v>
      </c>
      <c r="H181" s="3">
        <f t="shared" si="1"/>
        <v>0.65999999999985448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3945.64</v>
      </c>
      <c r="D182" s="2">
        <f>'PR-RAS'!E186</f>
        <v>5451.2</v>
      </c>
      <c r="E182" s="2">
        <v>0</v>
      </c>
      <c r="F182" s="2">
        <v>0</v>
      </c>
      <c r="G182" s="3">
        <f t="shared" si="0"/>
        <v>2687.4952399999997</v>
      </c>
      <c r="H182" s="3">
        <f t="shared" si="1"/>
        <v>0.55999999999994543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2018.59</v>
      </c>
      <c r="D183" s="2">
        <f>'PR-RAS'!E187</f>
        <v>2725.31</v>
      </c>
      <c r="E183" s="2">
        <v>0</v>
      </c>
      <c r="F183" s="2">
        <v>0</v>
      </c>
      <c r="G183" s="3">
        <f t="shared" si="0"/>
        <v>1359.3962199999999</v>
      </c>
      <c r="H183" s="3">
        <f t="shared" si="1"/>
        <v>0.72000000000002728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18540.5</v>
      </c>
      <c r="D190" s="2">
        <f>'PR-RAS'!E194</f>
        <v>35264.07</v>
      </c>
      <c r="E190" s="2">
        <v>0</v>
      </c>
      <c r="F190" s="2">
        <v>0</v>
      </c>
      <c r="G190" s="3">
        <f t="shared" si="0"/>
        <v>16833.972959999999</v>
      </c>
      <c r="H190" s="3">
        <f t="shared" si="1"/>
        <v>0.56999999999970896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955.23</v>
      </c>
      <c r="D191" s="2">
        <f>'PR-RAS'!E195</f>
        <v>16948.79</v>
      </c>
      <c r="E191" s="2">
        <v>0</v>
      </c>
      <c r="F191" s="2">
        <v>0</v>
      </c>
      <c r="G191" s="3">
        <f t="shared" si="0"/>
        <v>6622.0339000000013</v>
      </c>
      <c r="H191" s="3">
        <f t="shared" si="1"/>
        <v>0.43999999999914507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1339.92</v>
      </c>
      <c r="D192" s="2">
        <f>'PR-RAS'!E196</f>
        <v>1245.48</v>
      </c>
      <c r="E192" s="2">
        <v>0</v>
      </c>
      <c r="F192" s="2">
        <v>0</v>
      </c>
      <c r="G192" s="3">
        <f t="shared" si="0"/>
        <v>731.69808</v>
      </c>
      <c r="H192" s="3">
        <f t="shared" si="1"/>
        <v>0.55999999999994543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12511.81</v>
      </c>
      <c r="D193" s="2">
        <f>'PR-RAS'!E197</f>
        <v>14874.49</v>
      </c>
      <c r="E193" s="2">
        <v>0</v>
      </c>
      <c r="F193" s="2">
        <v>0</v>
      </c>
      <c r="G193" s="3">
        <f t="shared" si="0"/>
        <v>8114.07168</v>
      </c>
      <c r="H193" s="3">
        <f t="shared" si="1"/>
        <v>0.68000000000029104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368.64</v>
      </c>
      <c r="D194" s="2">
        <f>'PR-RAS'!E198</f>
        <v>368.64</v>
      </c>
      <c r="E194" s="2">
        <v>0</v>
      </c>
      <c r="F194" s="2">
        <v>0</v>
      </c>
      <c r="G194" s="3">
        <f t="shared" si="0"/>
        <v>213.44256000000001</v>
      </c>
      <c r="H194" s="3">
        <f t="shared" si="1"/>
        <v>0.72000000000002728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46.45</v>
      </c>
      <c r="E195" s="2">
        <v>0</v>
      </c>
      <c r="F195" s="2">
        <v>0</v>
      </c>
      <c r="G195" s="3">
        <f t="shared" si="0"/>
        <v>18.022600000000001</v>
      </c>
      <c r="H195" s="3">
        <f t="shared" si="1"/>
        <v>0.45000000000000284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3364.9</v>
      </c>
      <c r="D197" s="2">
        <f>'PR-RAS'!E201</f>
        <v>1780.22</v>
      </c>
      <c r="E197" s="2">
        <v>0</v>
      </c>
      <c r="F197" s="2">
        <v>0</v>
      </c>
      <c r="G197" s="3">
        <f t="shared" si="0"/>
        <v>1357.3666400000002</v>
      </c>
      <c r="H197" s="3">
        <f t="shared" si="1"/>
        <v>0.31999999999993634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1790.21</v>
      </c>
      <c r="D198" s="2">
        <f>'PR-RAS'!E202</f>
        <v>4587.09</v>
      </c>
      <c r="E198" s="2">
        <v>0</v>
      </c>
      <c r="F198" s="2">
        <v>0</v>
      </c>
      <c r="G198" s="3">
        <f t="shared" si="0"/>
        <v>2159.9848299999999</v>
      </c>
      <c r="H198" s="3">
        <f t="shared" si="1"/>
        <v>0.3000000000001819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1790.21</v>
      </c>
      <c r="D212" s="2">
        <f>'PR-RAS'!E216</f>
        <v>4587.09</v>
      </c>
      <c r="E212" s="2">
        <v>0</v>
      </c>
      <c r="F212" s="2">
        <v>0</v>
      </c>
      <c r="G212" s="3">
        <f t="shared" si="0"/>
        <v>2313.4862899999998</v>
      </c>
      <c r="H212" s="3">
        <f t="shared" si="1"/>
        <v>0.3000000000001819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1710.22</v>
      </c>
      <c r="D213" s="2">
        <f>'PR-RAS'!E217</f>
        <v>2126.16</v>
      </c>
      <c r="E213" s="2">
        <v>0</v>
      </c>
      <c r="F213" s="2">
        <v>0</v>
      </c>
      <c r="G213" s="3">
        <f t="shared" si="0"/>
        <v>1264.0584799999999</v>
      </c>
      <c r="H213" s="3">
        <f t="shared" si="1"/>
        <v>0.37999999999988177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2429.0500000000002</v>
      </c>
      <c r="E215" s="2">
        <v>0</v>
      </c>
      <c r="F215" s="2">
        <v>0</v>
      </c>
      <c r="G215" s="3">
        <f t="shared" si="0"/>
        <v>1039.6334000000002</v>
      </c>
      <c r="H215" s="3">
        <f t="shared" si="1"/>
        <v>5.0000000000181899E-2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79.989999999999995</v>
      </c>
      <c r="D216" s="2">
        <f>'PR-RAS'!E220</f>
        <v>31.88</v>
      </c>
      <c r="E216" s="2">
        <v>0</v>
      </c>
      <c r="F216" s="2">
        <v>0</v>
      </c>
      <c r="G216" s="3">
        <f t="shared" si="0"/>
        <v>30.90625</v>
      </c>
      <c r="H216" s="3">
        <f t="shared" si="1"/>
        <v>0.13000000000000611</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19287.689999999999</v>
      </c>
      <c r="D217" s="2">
        <f>'PR-RAS'!E221</f>
        <v>27147.29</v>
      </c>
      <c r="E217" s="2">
        <v>0</v>
      </c>
      <c r="F217" s="2">
        <v>0</v>
      </c>
      <c r="G217" s="3">
        <f t="shared" si="0"/>
        <v>15893.770320000001</v>
      </c>
      <c r="H217" s="3">
        <f t="shared" si="1"/>
        <v>0.60000000000218279</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19287.689999999999</v>
      </c>
      <c r="D221" s="2">
        <f>'PR-RAS'!E225</f>
        <v>27147.29</v>
      </c>
      <c r="E221" s="2">
        <v>0</v>
      </c>
      <c r="F221" s="2">
        <v>0</v>
      </c>
      <c r="G221" s="3">
        <f t="shared" si="0"/>
        <v>16188.099400000001</v>
      </c>
      <c r="H221" s="3">
        <f t="shared" si="1"/>
        <v>0.60000000000218279</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19287.689999999999</v>
      </c>
      <c r="D224" s="2">
        <f>'PR-RAS'!E228</f>
        <v>27147.29</v>
      </c>
      <c r="E224" s="2">
        <v>0</v>
      </c>
      <c r="F224" s="2">
        <v>0</v>
      </c>
      <c r="G224" s="3">
        <f t="shared" si="0"/>
        <v>16408.84621</v>
      </c>
      <c r="H224" s="3">
        <f t="shared" si="1"/>
        <v>0.60000000000218279</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191112.53999999998</v>
      </c>
      <c r="D226" s="2">
        <f>'PR-RAS'!E230</f>
        <v>228672.13</v>
      </c>
      <c r="E226" s="2">
        <v>0</v>
      </c>
      <c r="F226" s="2">
        <v>0</v>
      </c>
      <c r="G226" s="3">
        <f t="shared" si="0"/>
        <v>145902.78000000003</v>
      </c>
      <c r="H226" s="3">
        <f t="shared" si="1"/>
        <v>0.59000000002561137</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50942.55</v>
      </c>
      <c r="D233" s="2">
        <f>'PR-RAS'!E237</f>
        <v>45839.33</v>
      </c>
      <c r="E233" s="2">
        <v>0</v>
      </c>
      <c r="F233" s="2">
        <v>0</v>
      </c>
      <c r="G233" s="3">
        <f t="shared" si="0"/>
        <v>33088.120720000006</v>
      </c>
      <c r="H233" s="3">
        <f t="shared" si="1"/>
        <v>0.77999999999883585</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31042.55</v>
      </c>
      <c r="D234" s="2">
        <f>'PR-RAS'!E238</f>
        <v>10863.46</v>
      </c>
      <c r="E234" s="2">
        <v>0</v>
      </c>
      <c r="F234" s="2">
        <v>0</v>
      </c>
      <c r="G234" s="3">
        <f t="shared" si="0"/>
        <v>12295.286510000002</v>
      </c>
      <c r="H234" s="3">
        <f t="shared" si="1"/>
        <v>0.90999999999985448</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19900</v>
      </c>
      <c r="D235" s="2">
        <f>'PR-RAS'!E239</f>
        <v>34975.870000000003</v>
      </c>
      <c r="E235" s="2">
        <v>0</v>
      </c>
      <c r="F235" s="2">
        <v>0</v>
      </c>
      <c r="G235" s="3">
        <f t="shared" si="0"/>
        <v>21025.307160000004</v>
      </c>
      <c r="H235" s="3">
        <f t="shared" si="1"/>
        <v>0.12999999999738066</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140169.99</v>
      </c>
      <c r="D246" s="2">
        <f>'PR-RAS'!E250</f>
        <v>182832.80000000002</v>
      </c>
      <c r="E246" s="2">
        <v>0</v>
      </c>
      <c r="F246" s="2">
        <v>0</v>
      </c>
      <c r="G246" s="3">
        <f t="shared" si="0"/>
        <v>123929.71955000001</v>
      </c>
      <c r="H246" s="3">
        <f t="shared" si="1"/>
        <v>0.20999999999185093</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139793.74</v>
      </c>
      <c r="D247" s="2">
        <f>'PR-RAS'!E251</f>
        <v>177510.29</v>
      </c>
      <c r="E247" s="2">
        <v>0</v>
      </c>
      <c r="F247" s="2">
        <v>0</v>
      </c>
      <c r="G247" s="3">
        <f t="shared" si="0"/>
        <v>121724.32272</v>
      </c>
      <c r="H247" s="3">
        <f t="shared" si="1"/>
        <v>0.5500000000174623</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376.25</v>
      </c>
      <c r="D248" s="2">
        <f>'PR-RAS'!E252</f>
        <v>5322.51</v>
      </c>
      <c r="E248" s="2">
        <v>0</v>
      </c>
      <c r="F248" s="2">
        <v>0</v>
      </c>
      <c r="G248" s="3">
        <f t="shared" si="0"/>
        <v>2722.25369</v>
      </c>
      <c r="H248" s="3">
        <f t="shared" si="1"/>
        <v>0.73999999999978172</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40705.259999999995</v>
      </c>
      <c r="D258" s="2">
        <f>'PR-RAS'!E262</f>
        <v>95303.53</v>
      </c>
      <c r="E258" s="2">
        <v>0</v>
      </c>
      <c r="F258" s="2">
        <v>0</v>
      </c>
      <c r="G258" s="3">
        <f t="shared" si="0"/>
        <v>59447.266240000004</v>
      </c>
      <c r="H258" s="3">
        <f t="shared" si="1"/>
        <v>0.72999999999592546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40705.259999999995</v>
      </c>
      <c r="D265" s="2">
        <f>'PR-RAS'!E269</f>
        <v>95303.53</v>
      </c>
      <c r="E265" s="2">
        <v>0</v>
      </c>
      <c r="F265" s="2">
        <v>0</v>
      </c>
      <c r="G265" s="3">
        <f t="shared" si="0"/>
        <v>61066.452480000007</v>
      </c>
      <c r="H265" s="3">
        <f t="shared" si="1"/>
        <v>0.72999999999592546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16527.849999999999</v>
      </c>
      <c r="D266" s="2">
        <f>'PR-RAS'!E270</f>
        <v>71301.97</v>
      </c>
      <c r="E266" s="2">
        <v>0</v>
      </c>
      <c r="F266" s="2">
        <v>0</v>
      </c>
      <c r="G266" s="3">
        <f t="shared" si="0"/>
        <v>42169.924350000001</v>
      </c>
      <c r="H266" s="3">
        <f t="shared" si="1"/>
        <v>0.18000000000029104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24177.41</v>
      </c>
      <c r="D267" s="2">
        <f>'PR-RAS'!E271</f>
        <v>24001.56</v>
      </c>
      <c r="E267" s="2">
        <v>0</v>
      </c>
      <c r="F267" s="2">
        <v>0</v>
      </c>
      <c r="G267" s="3">
        <f t="shared" si="0"/>
        <v>19200.020980000001</v>
      </c>
      <c r="H267" s="3">
        <f t="shared" si="1"/>
        <v>0.84999999999854481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84404.459999999992</v>
      </c>
      <c r="D269" s="2">
        <f>'PR-RAS'!E273</f>
        <v>95505.57</v>
      </c>
      <c r="E269" s="2">
        <v>0</v>
      </c>
      <c r="F269" s="2">
        <v>0</v>
      </c>
      <c r="G269" s="3">
        <f t="shared" si="0"/>
        <v>73811.380799999999</v>
      </c>
      <c r="H269" s="3">
        <f t="shared" si="1"/>
        <v>0.88999999998486601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59571.96</v>
      </c>
      <c r="D270" s="2">
        <f>'PR-RAS'!E274</f>
        <v>60505.57</v>
      </c>
      <c r="E270" s="2">
        <v>0</v>
      </c>
      <c r="F270" s="2">
        <v>0</v>
      </c>
      <c r="G270" s="3">
        <f t="shared" si="0"/>
        <v>48576.853900000002</v>
      </c>
      <c r="H270" s="3">
        <f t="shared" si="1"/>
        <v>0.47000000000116415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59571.96</v>
      </c>
      <c r="D271" s="2">
        <f>'PR-RAS'!E275</f>
        <v>60505.57</v>
      </c>
      <c r="E271" s="2">
        <v>0</v>
      </c>
      <c r="F271" s="2">
        <v>0</v>
      </c>
      <c r="G271" s="3">
        <f t="shared" si="0"/>
        <v>48757.437000000005</v>
      </c>
      <c r="H271" s="3">
        <f t="shared" si="1"/>
        <v>0.47000000000116415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24832.5</v>
      </c>
      <c r="D274" s="2">
        <f>'PR-RAS'!E278</f>
        <v>35000</v>
      </c>
      <c r="E274" s="2">
        <v>0</v>
      </c>
      <c r="F274" s="2">
        <v>0</v>
      </c>
      <c r="G274" s="3">
        <f t="shared" si="0"/>
        <v>25889.272500000003</v>
      </c>
      <c r="H274" s="3">
        <f t="shared" si="1"/>
        <v>0.5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24832.5</v>
      </c>
      <c r="D275" s="2">
        <f>'PR-RAS'!E279</f>
        <v>35000</v>
      </c>
      <c r="E275" s="2">
        <v>0</v>
      </c>
      <c r="F275" s="2">
        <v>0</v>
      </c>
      <c r="G275" s="3">
        <f t="shared" ref="G275:G528" si="12">(B275/1000)*(C275*1+D275*2)</f>
        <v>25984.105000000003</v>
      </c>
      <c r="H275" s="3">
        <f t="shared" ref="H275:H528" si="13">ABS(C275-ROUND(C275,0))+ABS(D275-ROUND(D275,0))</f>
        <v>0.5</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623524.53999999992</v>
      </c>
      <c r="D295" s="2">
        <f>'PR-RAS'!E299</f>
        <v>828226.34000000008</v>
      </c>
      <c r="E295" s="2">
        <v>0</v>
      </c>
      <c r="F295" s="2">
        <v>0</v>
      </c>
      <c r="G295" s="3">
        <f t="shared" si="12"/>
        <v>670313.30268000008</v>
      </c>
      <c r="H295" s="3">
        <f t="shared" si="13"/>
        <v>0.80000000016298145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312176.77</v>
      </c>
      <c r="D296" s="2">
        <f>'PR-RAS'!E300</f>
        <v>133435.6599999998</v>
      </c>
      <c r="E296" s="2">
        <v>0</v>
      </c>
      <c r="F296" s="2">
        <v>0</v>
      </c>
      <c r="G296" s="3">
        <f t="shared" si="12"/>
        <v>170819.18654999987</v>
      </c>
      <c r="H296" s="3">
        <f t="shared" si="13"/>
        <v>0.5700000001816079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2397340.91</v>
      </c>
      <c r="D298" s="2">
        <f>'PR-RAS'!E302</f>
        <v>2597412.5099999998</v>
      </c>
      <c r="E298" s="2">
        <v>0</v>
      </c>
      <c r="F298" s="2">
        <v>0</v>
      </c>
      <c r="G298" s="3">
        <f t="shared" si="12"/>
        <v>2254873.2812099997</v>
      </c>
      <c r="H298" s="3">
        <f t="shared" si="13"/>
        <v>0.58000000007450581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32639.3</v>
      </c>
      <c r="D300" s="2">
        <f>'PR-RAS'!E304</f>
        <v>27206.28</v>
      </c>
      <c r="E300" s="2">
        <v>0</v>
      </c>
      <c r="F300" s="2">
        <v>0</v>
      </c>
      <c r="G300" s="3">
        <f t="shared" si="12"/>
        <v>26028.506139999998</v>
      </c>
      <c r="H300" s="3">
        <f t="shared" si="13"/>
        <v>0.57999999999810825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254072.7</v>
      </c>
      <c r="D355" s="2">
        <f>'PR-RAS'!E360</f>
        <v>335556.9</v>
      </c>
      <c r="E355" s="2">
        <v>0</v>
      </c>
      <c r="F355" s="2">
        <v>0</v>
      </c>
      <c r="G355" s="3">
        <f t="shared" si="12"/>
        <v>327516.02100000001</v>
      </c>
      <c r="H355" s="3">
        <f t="shared" si="13"/>
        <v>0.3999999999650754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254072.7</v>
      </c>
      <c r="D368" s="2">
        <f>'PR-RAS'!E373</f>
        <v>335556.9</v>
      </c>
      <c r="E368" s="2">
        <v>0</v>
      </c>
      <c r="F368" s="2">
        <v>0</v>
      </c>
      <c r="G368" s="3">
        <f t="shared" si="12"/>
        <v>339543.44549999997</v>
      </c>
      <c r="H368" s="3">
        <f t="shared" si="13"/>
        <v>0.3999999999650754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186436.58</v>
      </c>
      <c r="D369" s="2">
        <f>'PR-RAS'!E374</f>
        <v>317057.90000000002</v>
      </c>
      <c r="E369" s="2">
        <v>0</v>
      </c>
      <c r="F369" s="2">
        <v>0</v>
      </c>
      <c r="G369" s="3">
        <f t="shared" si="12"/>
        <v>301963.27584000002</v>
      </c>
      <c r="H369" s="3">
        <f t="shared" si="13"/>
        <v>0.51999999998952262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167534.51999999999</v>
      </c>
      <c r="D371" s="2">
        <f>'PR-RAS'!E376</f>
        <v>62229.88</v>
      </c>
      <c r="E371" s="2">
        <v>0</v>
      </c>
      <c r="F371" s="2">
        <v>0</v>
      </c>
      <c r="G371" s="3">
        <f t="shared" si="12"/>
        <v>108037.88359999999</v>
      </c>
      <c r="H371" s="3">
        <f t="shared" si="13"/>
        <v>0.60000000001309672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250001.44</v>
      </c>
      <c r="E372" s="2">
        <v>0</v>
      </c>
      <c r="F372" s="2">
        <v>0</v>
      </c>
      <c r="G372" s="3">
        <f t="shared" si="12"/>
        <v>185501.06847999999</v>
      </c>
      <c r="H372" s="3">
        <f t="shared" si="13"/>
        <v>0.44000000000232831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18902.060000000001</v>
      </c>
      <c r="D373" s="2">
        <f>'PR-RAS'!E378</f>
        <v>4826.58</v>
      </c>
      <c r="E373" s="2">
        <v>0</v>
      </c>
      <c r="F373" s="2">
        <v>0</v>
      </c>
      <c r="G373" s="3">
        <f t="shared" si="12"/>
        <v>10622.54184</v>
      </c>
      <c r="H373" s="3">
        <f t="shared" si="13"/>
        <v>0.48000000000138243</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25779.11</v>
      </c>
      <c r="D374" s="2">
        <f>'PR-RAS'!E379</f>
        <v>1699</v>
      </c>
      <c r="E374" s="2">
        <v>0</v>
      </c>
      <c r="F374" s="2">
        <v>0</v>
      </c>
      <c r="G374" s="3">
        <f t="shared" si="12"/>
        <v>10883.062030000001</v>
      </c>
      <c r="H374" s="3">
        <f t="shared" si="13"/>
        <v>0.11000000000058208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2000</v>
      </c>
      <c r="D375" s="2">
        <f>'PR-RAS'!E380</f>
        <v>0</v>
      </c>
      <c r="E375" s="2">
        <v>0</v>
      </c>
      <c r="F375" s="2">
        <v>0</v>
      </c>
      <c r="G375" s="3">
        <f t="shared" si="12"/>
        <v>748</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1144.68</v>
      </c>
      <c r="D376" s="2">
        <f>'PR-RAS'!E381</f>
        <v>0</v>
      </c>
      <c r="E376" s="2">
        <v>0</v>
      </c>
      <c r="F376" s="2">
        <v>0</v>
      </c>
      <c r="G376" s="3">
        <f t="shared" si="12"/>
        <v>429.255</v>
      </c>
      <c r="H376" s="3">
        <f t="shared" si="13"/>
        <v>0.31999999999993634</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22634.43</v>
      </c>
      <c r="D381" s="2">
        <f>'PR-RAS'!E386</f>
        <v>1699</v>
      </c>
      <c r="E381" s="2">
        <v>0</v>
      </c>
      <c r="F381" s="2">
        <v>0</v>
      </c>
      <c r="G381" s="3">
        <f t="shared" si="12"/>
        <v>9892.3234000000011</v>
      </c>
      <c r="H381" s="3">
        <f t="shared" si="13"/>
        <v>0.43000000000029104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41857.01</v>
      </c>
      <c r="D383" s="2">
        <f>'PR-RAS'!E388</f>
        <v>0</v>
      </c>
      <c r="E383" s="2">
        <v>0</v>
      </c>
      <c r="F383" s="2">
        <v>0</v>
      </c>
      <c r="G383" s="3">
        <f t="shared" si="12"/>
        <v>15989.377820000002</v>
      </c>
      <c r="H383" s="3">
        <f t="shared" si="13"/>
        <v>1.0000000002037268E-2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41857.01</v>
      </c>
      <c r="D384" s="2">
        <f>'PR-RAS'!E389</f>
        <v>0</v>
      </c>
      <c r="E384" s="2">
        <v>0</v>
      </c>
      <c r="F384" s="2">
        <v>0</v>
      </c>
      <c r="G384" s="3">
        <f t="shared" si="12"/>
        <v>16031.234830000001</v>
      </c>
      <c r="H384" s="3">
        <f t="shared" si="13"/>
        <v>1.0000000002037268E-2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16800</v>
      </c>
      <c r="E396" s="2">
        <v>0</v>
      </c>
      <c r="F396" s="2">
        <v>0</v>
      </c>
      <c r="G396" s="3">
        <f t="shared" si="12"/>
        <v>13272</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16800</v>
      </c>
      <c r="E399" s="2">
        <v>0</v>
      </c>
      <c r="F399" s="2">
        <v>0</v>
      </c>
      <c r="G399" s="3">
        <f t="shared" si="12"/>
        <v>13372.800000000001</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254072.7</v>
      </c>
      <c r="D413" s="2">
        <f>'PR-RAS'!E418</f>
        <v>335556.9</v>
      </c>
      <c r="E413" s="2">
        <v>0</v>
      </c>
      <c r="F413" s="2">
        <v>0</v>
      </c>
      <c r="G413" s="3">
        <f t="shared" si="12"/>
        <v>381176.83799999999</v>
      </c>
      <c r="H413" s="3">
        <f t="shared" si="13"/>
        <v>0.3999999999650754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1555931.19</v>
      </c>
      <c r="D415" s="2">
        <f>'PR-RAS'!E420</f>
        <v>1697936.39</v>
      </c>
      <c r="E415" s="2">
        <v>0</v>
      </c>
      <c r="F415" s="2">
        <v>0</v>
      </c>
      <c r="G415" s="3">
        <f t="shared" si="12"/>
        <v>2050046.8435799999</v>
      </c>
      <c r="H415" s="3">
        <f t="shared" si="13"/>
        <v>0.57999999984167516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935701.30999999994</v>
      </c>
      <c r="D417" s="2">
        <f>'PR-RAS'!E422</f>
        <v>961661.99999999988</v>
      </c>
      <c r="E417" s="2">
        <v>0</v>
      </c>
      <c r="F417" s="2">
        <v>0</v>
      </c>
      <c r="G417" s="3">
        <f t="shared" si="12"/>
        <v>1189354.5289599998</v>
      </c>
      <c r="H417" s="3">
        <f t="shared" si="13"/>
        <v>0.31000000005587935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877597.24</v>
      </c>
      <c r="D418" s="2">
        <f>'PR-RAS'!E423</f>
        <v>1163783.2400000002</v>
      </c>
      <c r="E418" s="2">
        <v>0</v>
      </c>
      <c r="F418" s="2">
        <v>0</v>
      </c>
      <c r="G418" s="3">
        <f t="shared" si="12"/>
        <v>1336553.2712400001</v>
      </c>
      <c r="H418" s="3">
        <f t="shared" si="13"/>
        <v>0.48000000021420419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58104.069999999949</v>
      </c>
      <c r="D419" s="2">
        <f>'PR-RAS'!E424</f>
        <v>0</v>
      </c>
      <c r="E419" s="2">
        <v>0</v>
      </c>
      <c r="F419" s="2">
        <v>0</v>
      </c>
      <c r="G419" s="3">
        <f t="shared" si="12"/>
        <v>24287.501259999979</v>
      </c>
      <c r="H419" s="3">
        <f t="shared" si="13"/>
        <v>6.9999999948777258E-2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202121.24000000034</v>
      </c>
      <c r="E420" s="2">
        <v>0</v>
      </c>
      <c r="F420" s="2">
        <v>0</v>
      </c>
      <c r="G420" s="3">
        <f t="shared" si="12"/>
        <v>169377.59912000029</v>
      </c>
      <c r="H420" s="3">
        <f t="shared" si="13"/>
        <v>0.24000000033993274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841409.7200000002</v>
      </c>
      <c r="D421" s="2">
        <f>'PR-RAS'!E426</f>
        <v>899476.11999999988</v>
      </c>
      <c r="E421" s="2">
        <v>0</v>
      </c>
      <c r="F421" s="2">
        <v>0</v>
      </c>
      <c r="G421" s="3">
        <f t="shared" si="12"/>
        <v>1108952.0231999999</v>
      </c>
      <c r="H421" s="3">
        <f t="shared" si="13"/>
        <v>0.3999999996740371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32639.3</v>
      </c>
      <c r="D423" s="2">
        <f>'PR-RAS'!E428</f>
        <v>27206.28</v>
      </c>
      <c r="E423" s="2">
        <v>0</v>
      </c>
      <c r="F423" s="2">
        <v>0</v>
      </c>
      <c r="G423" s="3">
        <f t="shared" si="12"/>
        <v>36735.884919999997</v>
      </c>
      <c r="H423" s="3">
        <f t="shared" si="13"/>
        <v>0.57999999999810825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11889.48</v>
      </c>
      <c r="D635" s="2">
        <f>'PR-RAS'!E641</f>
        <v>11889.48</v>
      </c>
      <c r="E635" s="2">
        <v>0</v>
      </c>
      <c r="F635" s="2">
        <v>0</v>
      </c>
      <c r="G635" s="3">
        <f t="shared" si="14"/>
        <v>22613.790960000002</v>
      </c>
      <c r="H635" s="3">
        <f t="shared" si="15"/>
        <v>0.95999999999912689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935701.30999999994</v>
      </c>
      <c r="D637" s="2">
        <f>'PR-RAS'!E643</f>
        <v>961661.99999999988</v>
      </c>
      <c r="E637" s="2">
        <v>0</v>
      </c>
      <c r="F637" s="2">
        <v>0</v>
      </c>
      <c r="G637" s="3">
        <f t="shared" si="14"/>
        <v>1818340.0971599997</v>
      </c>
      <c r="H637" s="3">
        <f t="shared" si="15"/>
        <v>0.31000000005587935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877597.24</v>
      </c>
      <c r="D638" s="2">
        <f>'PR-RAS'!E644</f>
        <v>1163783.2400000002</v>
      </c>
      <c r="E638" s="2">
        <v>0</v>
      </c>
      <c r="F638" s="2">
        <v>0</v>
      </c>
      <c r="G638" s="3">
        <f t="shared" si="14"/>
        <v>2041689.2896400006</v>
      </c>
      <c r="H638" s="3">
        <f t="shared" si="15"/>
        <v>0.48000000021420419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58104.069999999949</v>
      </c>
      <c r="D639" s="2">
        <f>'PR-RAS'!E645</f>
        <v>0</v>
      </c>
      <c r="E639" s="2">
        <v>0</v>
      </c>
      <c r="F639" s="2">
        <v>0</v>
      </c>
      <c r="G639" s="3">
        <f t="shared" si="14"/>
        <v>37070.396659999969</v>
      </c>
      <c r="H639" s="3">
        <f t="shared" si="15"/>
        <v>6.9999999948777258E-2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202121.24000000034</v>
      </c>
      <c r="E640" s="2">
        <v>0</v>
      </c>
      <c r="F640" s="2">
        <v>0</v>
      </c>
      <c r="G640" s="3">
        <f t="shared" si="14"/>
        <v>258310.94472000044</v>
      </c>
      <c r="H640" s="3">
        <f t="shared" si="15"/>
        <v>0.24000000033993274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853299.20000000019</v>
      </c>
      <c r="D641" s="2">
        <f>'PR-RAS'!E647</f>
        <v>911365.59999999986</v>
      </c>
      <c r="E641" s="2">
        <v>0</v>
      </c>
      <c r="F641" s="2">
        <v>0</v>
      </c>
      <c r="G641" s="3">
        <f t="shared" si="14"/>
        <v>1712659.456</v>
      </c>
      <c r="H641" s="3">
        <f t="shared" si="15"/>
        <v>0.6000000003259629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911403.27000000014</v>
      </c>
      <c r="D643" s="2">
        <f>'PR-RAS'!E649</f>
        <v>709244.35999999952</v>
      </c>
      <c r="E643" s="2">
        <v>0</v>
      </c>
      <c r="F643" s="2">
        <v>0</v>
      </c>
      <c r="G643" s="3">
        <f t="shared" si="14"/>
        <v>1495790.6575799996</v>
      </c>
      <c r="H643" s="3">
        <f t="shared" si="15"/>
        <v>0.62999999965541065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965195.23</v>
      </c>
      <c r="D646" s="2">
        <f>'PR-RAS'!E653</f>
        <v>1050999.31</v>
      </c>
      <c r="E646" s="2">
        <v>0</v>
      </c>
      <c r="F646" s="2">
        <v>0</v>
      </c>
      <c r="G646" s="3">
        <f t="shared" si="14"/>
        <v>1978340.0332500001</v>
      </c>
      <c r="H646" s="3">
        <f t="shared" si="15"/>
        <v>0.5400000000372529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945104.91</v>
      </c>
      <c r="D647" s="2">
        <f>'PR-RAS'!E654</f>
        <v>1011026.01</v>
      </c>
      <c r="E647" s="2">
        <v>0</v>
      </c>
      <c r="F647" s="2">
        <v>0</v>
      </c>
      <c r="G647" s="3">
        <f t="shared" si="14"/>
        <v>1916783.37678</v>
      </c>
      <c r="H647" s="3">
        <f t="shared" si="15"/>
        <v>9.9999999976716936E-2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859300.83</v>
      </c>
      <c r="D648" s="2">
        <f>'PR-RAS'!E655</f>
        <v>1310448.76</v>
      </c>
      <c r="E648" s="2">
        <v>0</v>
      </c>
      <c r="F648" s="2">
        <v>0</v>
      </c>
      <c r="G648" s="3">
        <f t="shared" si="14"/>
        <v>2251688.3324500001</v>
      </c>
      <c r="H648" s="3">
        <f t="shared" si="15"/>
        <v>0.41000000003259629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1050999.31</v>
      </c>
      <c r="D649" s="2">
        <f>'PR-RAS'!E656</f>
        <v>751576.56</v>
      </c>
      <c r="E649" s="2">
        <v>0</v>
      </c>
      <c r="F649" s="2">
        <v>0</v>
      </c>
      <c r="G649" s="3">
        <f t="shared" si="14"/>
        <v>1655090.7746400002</v>
      </c>
      <c r="H649" s="3">
        <f t="shared" si="15"/>
        <v>0.75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8</v>
      </c>
      <c r="E650" s="2">
        <v>0</v>
      </c>
      <c r="F650" s="2">
        <v>0</v>
      </c>
      <c r="G650" s="3">
        <f t="shared" si="14"/>
        <v>15.576000000000001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8</v>
      </c>
      <c r="D652" s="2">
        <f>'PR-RAS'!E659</f>
        <v>8</v>
      </c>
      <c r="E652" s="2">
        <v>0</v>
      </c>
      <c r="F652" s="2">
        <v>0</v>
      </c>
      <c r="G652" s="3">
        <f t="shared" si="14"/>
        <v>15.624000000000001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2408.38</v>
      </c>
      <c r="D654" s="2">
        <f>'PR-RAS'!E661</f>
        <v>2811.07</v>
      </c>
      <c r="E654" s="2">
        <v>0</v>
      </c>
      <c r="F654" s="2">
        <v>0</v>
      </c>
      <c r="G654" s="3">
        <f t="shared" si="14"/>
        <v>5243.9295600000005</v>
      </c>
      <c r="H654" s="3">
        <f t="shared" si="15"/>
        <v>0.45000000000027285</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355.2</v>
      </c>
      <c r="E656" s="2">
        <v>0</v>
      </c>
      <c r="F656" s="2">
        <v>0</v>
      </c>
      <c r="G656" s="3">
        <f t="shared" ref="G656:G657" si="16">(B656/1000)*(C656*1+D656*2)</f>
        <v>465.31200000000001</v>
      </c>
      <c r="H656" s="3">
        <f t="shared" ref="H656:H657" si="17">ABS(C656-ROUND(C656,0))+ABS(D656-ROUND(D656,0))</f>
        <v>0.19999999999998863</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25110.23</v>
      </c>
      <c r="E657" s="2">
        <v>0</v>
      </c>
      <c r="F657" s="2">
        <v>0</v>
      </c>
      <c r="G657" s="3">
        <f t="shared" si="16"/>
        <v>32944.621760000002</v>
      </c>
      <c r="H657" s="3">
        <f t="shared" si="17"/>
        <v>0.22999999999956344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1.56</v>
      </c>
      <c r="E660" s="2">
        <v>0</v>
      </c>
      <c r="F660" s="2">
        <v>0</v>
      </c>
      <c r="G660" s="3">
        <f t="shared" si="14"/>
        <v>2.0560800000000001</v>
      </c>
      <c r="H660" s="3">
        <f t="shared" si="15"/>
        <v>0.43999999999999995</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333600.15999999997</v>
      </c>
      <c r="D662" s="2">
        <f>'PR-RAS'!E669</f>
        <v>1817.4</v>
      </c>
      <c r="E662" s="2">
        <v>0</v>
      </c>
      <c r="F662" s="2">
        <v>0</v>
      </c>
      <c r="G662" s="3">
        <f t="shared" si="14"/>
        <v>222912.30855999998</v>
      </c>
      <c r="H662" s="3">
        <f t="shared" si="15"/>
        <v>0.55999999997447958</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2125.27</v>
      </c>
      <c r="D663" s="2">
        <f>'PR-RAS'!E670</f>
        <v>13992.86</v>
      </c>
      <c r="E663" s="2">
        <v>0</v>
      </c>
      <c r="F663" s="2">
        <v>0</v>
      </c>
      <c r="G663" s="3">
        <f t="shared" si="14"/>
        <v>19933.475380000003</v>
      </c>
      <c r="H663" s="3">
        <f t="shared" si="15"/>
        <v>0.40999999999939973</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73700</v>
      </c>
      <c r="D666" s="2">
        <f>'PR-RAS'!E673</f>
        <v>46400</v>
      </c>
      <c r="E666" s="2">
        <v>0</v>
      </c>
      <c r="F666" s="2">
        <v>0</v>
      </c>
      <c r="G666" s="3">
        <f t="shared" si="14"/>
        <v>110722.5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16015.8</v>
      </c>
      <c r="D667" s="2">
        <f>'PR-RAS'!E674</f>
        <v>0</v>
      </c>
      <c r="E667" s="2">
        <v>0</v>
      </c>
      <c r="F667" s="2">
        <v>0</v>
      </c>
      <c r="G667" s="3">
        <f t="shared" si="14"/>
        <v>10666.522800000001</v>
      </c>
      <c r="H667" s="3">
        <f t="shared" si="15"/>
        <v>0.2000000000007276</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6003.97</v>
      </c>
      <c r="D670" s="2">
        <f>'PR-RAS'!E677</f>
        <v>13875.26</v>
      </c>
      <c r="E670" s="2">
        <v>0</v>
      </c>
      <c r="F670" s="2">
        <v>0</v>
      </c>
      <c r="G670" s="3">
        <f t="shared" si="14"/>
        <v>22581.753809999998</v>
      </c>
      <c r="H670" s="3">
        <f t="shared" si="15"/>
        <v>0.28999999999996362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17356.04</v>
      </c>
      <c r="D696" s="2">
        <f>'PR-RAS'!E703</f>
        <v>48148.28</v>
      </c>
      <c r="E696" s="2">
        <v>0</v>
      </c>
      <c r="F696" s="2">
        <v>0</v>
      </c>
      <c r="G696" s="3">
        <f t="shared" si="14"/>
        <v>78988.557000000001</v>
      </c>
      <c r="H696" s="3">
        <f t="shared" si="15"/>
        <v>0.31999999999970896</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22727.95</v>
      </c>
      <c r="D699" s="2">
        <f>'PR-RAS'!E706</f>
        <v>0</v>
      </c>
      <c r="E699" s="2">
        <v>0</v>
      </c>
      <c r="F699" s="2">
        <v>0</v>
      </c>
      <c r="G699" s="3">
        <f t="shared" si="14"/>
        <v>15864.1091</v>
      </c>
      <c r="H699" s="3">
        <f t="shared" si="15"/>
        <v>4.9999999999272404E-2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3355.55</v>
      </c>
      <c r="D727" s="2">
        <f>'PR-RAS'!E734</f>
        <v>4342.3100000000004</v>
      </c>
      <c r="E727" s="2">
        <v>0</v>
      </c>
      <c r="F727" s="2">
        <v>0</v>
      </c>
      <c r="G727" s="3">
        <f t="shared" si="14"/>
        <v>8741.1634200000008</v>
      </c>
      <c r="H727" s="3">
        <f t="shared" si="15"/>
        <v>0.76000000000021828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28.66</v>
      </c>
      <c r="D728" s="2">
        <f>'PR-RAS'!E735</f>
        <v>28.66</v>
      </c>
      <c r="E728" s="2">
        <v>0</v>
      </c>
      <c r="F728" s="2">
        <v>0</v>
      </c>
      <c r="G728" s="3">
        <f t="shared" si="14"/>
        <v>62.507460000000002</v>
      </c>
      <c r="H728" s="3">
        <f t="shared" si="15"/>
        <v>0.67999999999999972</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1798</v>
      </c>
      <c r="D729" s="2">
        <f>'PR-RAS'!E736</f>
        <v>0</v>
      </c>
      <c r="E729" s="2">
        <v>0</v>
      </c>
      <c r="F729" s="2">
        <v>0</v>
      </c>
      <c r="G729" s="3">
        <f t="shared" si="14"/>
        <v>1308.944</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1934.02</v>
      </c>
      <c r="D731" s="2">
        <f>'PR-RAS'!E738</f>
        <v>1379.55</v>
      </c>
      <c r="E731" s="2">
        <v>0</v>
      </c>
      <c r="F731" s="2">
        <v>0</v>
      </c>
      <c r="G731" s="3">
        <f t="shared" si="14"/>
        <v>3425.9775999999997</v>
      </c>
      <c r="H731" s="3">
        <f t="shared" si="15"/>
        <v>0.47000000000002728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955.23</v>
      </c>
      <c r="D734" s="2">
        <f>'PR-RAS'!E741</f>
        <v>1522.37</v>
      </c>
      <c r="E734" s="2">
        <v>0</v>
      </c>
      <c r="F734" s="2">
        <v>0</v>
      </c>
      <c r="G734" s="3">
        <f t="shared" si="14"/>
        <v>2931.9780099999998</v>
      </c>
      <c r="H734" s="3">
        <f t="shared" si="15"/>
        <v>0.59999999999990905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19287.689999999999</v>
      </c>
      <c r="D770" s="2">
        <f>'PR-RAS'!E777</f>
        <v>27147.29</v>
      </c>
      <c r="E770" s="2">
        <v>0</v>
      </c>
      <c r="F770" s="2">
        <v>0</v>
      </c>
      <c r="G770" s="3">
        <f t="shared" si="14"/>
        <v>56584.765630000002</v>
      </c>
      <c r="H770" s="3">
        <f t="shared" si="15"/>
        <v>0.60000000000218279</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25507.98</v>
      </c>
      <c r="D773" s="2">
        <f>'PR-RAS'!E780</f>
        <v>117.6</v>
      </c>
      <c r="E773" s="2">
        <v>0</v>
      </c>
      <c r="F773" s="2">
        <v>0</v>
      </c>
      <c r="G773" s="3">
        <f t="shared" si="14"/>
        <v>19873.734960000002</v>
      </c>
      <c r="H773" s="3">
        <f t="shared" si="15"/>
        <v>0.42000000000044224</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5534.57</v>
      </c>
      <c r="D774" s="2">
        <f>'PR-RAS'!E781</f>
        <v>10745.86</v>
      </c>
      <c r="E774" s="2">
        <v>0</v>
      </c>
      <c r="F774" s="2">
        <v>0</v>
      </c>
      <c r="G774" s="3">
        <f t="shared" si="14"/>
        <v>20891.322169999999</v>
      </c>
      <c r="H774" s="3">
        <f t="shared" si="15"/>
        <v>0.56999999999970896</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19900</v>
      </c>
      <c r="D780" s="2">
        <f>'PR-RAS'!E787</f>
        <v>34975.870000000003</v>
      </c>
      <c r="E780" s="2">
        <v>0</v>
      </c>
      <c r="F780" s="2">
        <v>0</v>
      </c>
      <c r="G780" s="3">
        <f t="shared" si="14"/>
        <v>69994.50546</v>
      </c>
      <c r="H780" s="3">
        <f t="shared" si="15"/>
        <v>0.12999999999738066</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4852.01</v>
      </c>
      <c r="D836" s="2">
        <f>'PR-RAS'!E843</f>
        <v>47643.47</v>
      </c>
      <c r="E836" s="2">
        <v>0</v>
      </c>
      <c r="F836" s="2">
        <v>0</v>
      </c>
      <c r="G836" s="3">
        <f t="shared" si="14"/>
        <v>83616.023249999998</v>
      </c>
      <c r="H836" s="3">
        <f t="shared" si="15"/>
        <v>0.48000000000138243</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1500</v>
      </c>
      <c r="D841" s="2">
        <f>'PR-RAS'!E848</f>
        <v>1700</v>
      </c>
      <c r="E841" s="2">
        <v>0</v>
      </c>
      <c r="F841" s="2">
        <v>0</v>
      </c>
      <c r="G841" s="3">
        <f t="shared" si="34"/>
        <v>4116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10175.84</v>
      </c>
      <c r="D843" s="2">
        <f>'PR-RAS'!E850</f>
        <v>21958.5</v>
      </c>
      <c r="E843" s="2">
        <v>0</v>
      </c>
      <c r="F843" s="2">
        <v>0</v>
      </c>
      <c r="G843" s="3">
        <f t="shared" si="34"/>
        <v>45546.171279999995</v>
      </c>
      <c r="H843" s="3">
        <f t="shared" si="35"/>
        <v>0.65999999999985448</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14800</v>
      </c>
      <c r="D844" s="2">
        <f>'PR-RAS'!E851</f>
        <v>14080</v>
      </c>
      <c r="E844" s="2">
        <v>0</v>
      </c>
      <c r="F844" s="2">
        <v>0</v>
      </c>
      <c r="G844" s="3">
        <f t="shared" si="34"/>
        <v>36215.279999999999</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6437.41</v>
      </c>
      <c r="D845" s="2">
        <f>'PR-RAS'!E852</f>
        <v>7346.11</v>
      </c>
      <c r="E845" s="2">
        <v>0</v>
      </c>
      <c r="F845" s="2">
        <v>0</v>
      </c>
      <c r="G845" s="3">
        <f t="shared" si="34"/>
        <v>17833.407719999996</v>
      </c>
      <c r="H845" s="3">
        <f t="shared" si="35"/>
        <v>0.51999999999952706</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2940</v>
      </c>
      <c r="D848" s="2">
        <f>'PR-RAS'!E855</f>
        <v>2575.4499999999998</v>
      </c>
      <c r="E848" s="2">
        <v>0</v>
      </c>
      <c r="F848" s="2">
        <v>0</v>
      </c>
      <c r="G848" s="3">
        <f t="shared" si="34"/>
        <v>6852.9922999999999</v>
      </c>
      <c r="H848" s="3">
        <f t="shared" si="35"/>
        <v>0.4499999999998181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200</v>
      </c>
      <c r="D849" s="2">
        <f>'PR-RAS'!E856</f>
        <v>300</v>
      </c>
      <c r="E849" s="2">
        <v>0</v>
      </c>
      <c r="F849" s="2">
        <v>0</v>
      </c>
      <c r="G849" s="3">
        <f t="shared" si="34"/>
        <v>678.4</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3243048.81</v>
      </c>
      <c r="D1011" s="7">
        <f>BILANCA!E6</f>
        <v>3190797.58</v>
      </c>
      <c r="E1011" s="7">
        <v>0</v>
      </c>
      <c r="F1011" s="7">
        <v>0</v>
      </c>
      <c r="G1011" s="8">
        <f t="shared" ref="G1011:G1306" si="38">B1011/1000*C1011+B1011/500*D1011</f>
        <v>9624.643970000001</v>
      </c>
      <c r="H1011" s="8">
        <f t="shared" si="35"/>
        <v>0.60999999986961484</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2148473.83</v>
      </c>
      <c r="D1012" s="2">
        <f>BILANCA!E7</f>
        <v>2400900.06</v>
      </c>
      <c r="E1012" s="2">
        <v>0</v>
      </c>
      <c r="F1012" s="2">
        <v>0</v>
      </c>
      <c r="G1012" s="3">
        <f t="shared" si="38"/>
        <v>13900.5479</v>
      </c>
      <c r="H1012" s="3">
        <f t="shared" si="35"/>
        <v>0.22999999998137355</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180416.27</v>
      </c>
      <c r="D1013" s="2">
        <f>BILANCA!E8</f>
        <v>178496.07</v>
      </c>
      <c r="E1013" s="2">
        <v>0</v>
      </c>
      <c r="F1013" s="2">
        <v>0</v>
      </c>
      <c r="G1013" s="3">
        <f t="shared" si="38"/>
        <v>1612.22523</v>
      </c>
      <c r="H1013" s="3">
        <f t="shared" si="35"/>
        <v>0.33999999999650754</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150540.37</v>
      </c>
      <c r="D1014" s="2">
        <f>BILANCA!E9</f>
        <v>148620.17000000001</v>
      </c>
      <c r="E1014" s="2">
        <v>0</v>
      </c>
      <c r="F1014" s="2">
        <v>0</v>
      </c>
      <c r="G1014" s="3">
        <f t="shared" si="38"/>
        <v>1791.1228400000002</v>
      </c>
      <c r="H1014" s="3">
        <f t="shared" si="35"/>
        <v>0.54000000000814907</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29875.9</v>
      </c>
      <c r="D1015" s="2">
        <f>BILANCA!E10</f>
        <v>29875.9</v>
      </c>
      <c r="E1015" s="2">
        <v>0</v>
      </c>
      <c r="F1015" s="2">
        <v>0</v>
      </c>
      <c r="G1015" s="3">
        <f t="shared" si="38"/>
        <v>448.13850000000002</v>
      </c>
      <c r="H1015" s="3">
        <f t="shared" si="35"/>
        <v>0.19999999999708962</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1423331.89</v>
      </c>
      <c r="D1017" s="2">
        <f>BILANCA!E12</f>
        <v>1763385.76</v>
      </c>
      <c r="E1017" s="2">
        <v>0</v>
      </c>
      <c r="F1017" s="2">
        <v>0</v>
      </c>
      <c r="G1017" s="3">
        <f t="shared" si="38"/>
        <v>34650.723870000002</v>
      </c>
      <c r="H1017" s="3">
        <f t="shared" si="35"/>
        <v>0.35000000009313226</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1286191.8499999999</v>
      </c>
      <c r="D1018" s="2">
        <f>BILANCA!E13</f>
        <v>1657095.16</v>
      </c>
      <c r="E1018" s="2">
        <v>0</v>
      </c>
      <c r="F1018" s="2">
        <v>0</v>
      </c>
      <c r="G1018" s="3">
        <f t="shared" si="38"/>
        <v>36803.057359999999</v>
      </c>
      <c r="H1018" s="3">
        <f t="shared" si="35"/>
        <v>0.31000000005587935</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45869</v>
      </c>
      <c r="D1019" s="2">
        <f>BILANCA!E14</f>
        <v>45869</v>
      </c>
      <c r="E1019" s="2">
        <v>0</v>
      </c>
      <c r="F1019" s="2">
        <v>0</v>
      </c>
      <c r="G1019" s="3">
        <f t="shared" si="38"/>
        <v>1238.463</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925358.82</v>
      </c>
      <c r="D1020" s="2">
        <f>BILANCA!E15</f>
        <v>1088720.17</v>
      </c>
      <c r="E1020" s="2">
        <v>0</v>
      </c>
      <c r="F1020" s="2">
        <v>0</v>
      </c>
      <c r="G1020" s="3">
        <f t="shared" si="38"/>
        <v>31027.991600000001</v>
      </c>
      <c r="H1020" s="3">
        <f t="shared" si="35"/>
        <v>0.34999999997671694</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421224.1</v>
      </c>
      <c r="D1021" s="2">
        <f>BILANCA!E16</f>
        <v>677428.09</v>
      </c>
      <c r="E1021" s="2">
        <v>0</v>
      </c>
      <c r="F1021" s="2">
        <v>0</v>
      </c>
      <c r="G1021" s="3">
        <f t="shared" si="38"/>
        <v>19536.88308</v>
      </c>
      <c r="H1021" s="3">
        <f t="shared" si="35"/>
        <v>0.18999999994412065</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346997.7</v>
      </c>
      <c r="D1022" s="2">
        <f>BILANCA!E17</f>
        <v>346997.7</v>
      </c>
      <c r="E1022" s="2">
        <v>0</v>
      </c>
      <c r="F1022" s="2">
        <v>0</v>
      </c>
      <c r="G1022" s="3">
        <f t="shared" si="38"/>
        <v>12491.917200000002</v>
      </c>
      <c r="H1022" s="3">
        <f t="shared" si="35"/>
        <v>0.59999999997671694</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453257.77</v>
      </c>
      <c r="D1023" s="2">
        <f>BILANCA!E18</f>
        <v>501919.8</v>
      </c>
      <c r="E1023" s="2">
        <v>0</v>
      </c>
      <c r="F1023" s="2">
        <v>0</v>
      </c>
      <c r="G1023" s="3">
        <f t="shared" si="38"/>
        <v>18942.265809999997</v>
      </c>
      <c r="H1023" s="3">
        <f t="shared" si="35"/>
        <v>0.42999999999301508</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53389.8</v>
      </c>
      <c r="D1024" s="2">
        <f>BILANCA!E19</f>
        <v>34041.160000000003</v>
      </c>
      <c r="E1024" s="2">
        <v>0</v>
      </c>
      <c r="F1024" s="2">
        <v>0</v>
      </c>
      <c r="G1024" s="3">
        <f t="shared" si="38"/>
        <v>1700.60968</v>
      </c>
      <c r="H1024" s="3">
        <f t="shared" si="35"/>
        <v>0.36000000000058208</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16503.13</v>
      </c>
      <c r="D1025" s="2">
        <f>BILANCA!E20</f>
        <v>16503.13</v>
      </c>
      <c r="E1025" s="2">
        <v>0</v>
      </c>
      <c r="F1025" s="2">
        <v>0</v>
      </c>
      <c r="G1025" s="3">
        <f t="shared" si="38"/>
        <v>742.64085</v>
      </c>
      <c r="H1025" s="3">
        <f t="shared" si="35"/>
        <v>0.26000000000203727</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1510.87</v>
      </c>
      <c r="D1026" s="2">
        <f>BILANCA!E21</f>
        <v>1510.87</v>
      </c>
      <c r="E1026" s="2">
        <v>0</v>
      </c>
      <c r="F1026" s="2">
        <v>0</v>
      </c>
      <c r="G1026" s="3">
        <f t="shared" si="38"/>
        <v>72.52176</v>
      </c>
      <c r="H1026" s="3">
        <f t="shared" si="35"/>
        <v>0.26000000000021828</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13024.67</v>
      </c>
      <c r="D1027" s="2">
        <f>BILANCA!E22</f>
        <v>13024.67</v>
      </c>
      <c r="E1027" s="2">
        <v>0</v>
      </c>
      <c r="F1027" s="2">
        <v>0</v>
      </c>
      <c r="G1027" s="3">
        <f t="shared" si="38"/>
        <v>664.25817000000006</v>
      </c>
      <c r="H1027" s="3">
        <f t="shared" si="35"/>
        <v>0.65999999999985448</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9658.09</v>
      </c>
      <c r="D1030" s="2">
        <f>BILANCA!E25</f>
        <v>9658.09</v>
      </c>
      <c r="E1030" s="2">
        <v>0</v>
      </c>
      <c r="F1030" s="2">
        <v>0</v>
      </c>
      <c r="G1030" s="3">
        <f t="shared" si="38"/>
        <v>579.48540000000003</v>
      </c>
      <c r="H1030" s="3">
        <f t="shared" si="35"/>
        <v>0.18000000000029104</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106089.83</v>
      </c>
      <c r="D1031" s="2">
        <f>BILANCA!E26</f>
        <v>107259.83</v>
      </c>
      <c r="E1031" s="2">
        <v>0</v>
      </c>
      <c r="F1031" s="2">
        <v>0</v>
      </c>
      <c r="G1031" s="3">
        <f t="shared" si="38"/>
        <v>6732.7992900000008</v>
      </c>
      <c r="H1031" s="3">
        <f t="shared" si="35"/>
        <v>0.33999999999650754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93396.79</v>
      </c>
      <c r="D1033" s="2">
        <f>BILANCA!E28</f>
        <v>113915.43</v>
      </c>
      <c r="E1033" s="2">
        <v>0</v>
      </c>
      <c r="F1033" s="2">
        <v>0</v>
      </c>
      <c r="G1033" s="3">
        <f t="shared" si="38"/>
        <v>7388.2359500000002</v>
      </c>
      <c r="H1033" s="3">
        <f t="shared" si="35"/>
        <v>0.63999999999941792</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68715.55</v>
      </c>
      <c r="D1034" s="2">
        <f>BILANCA!E29</f>
        <v>58705.390000000014</v>
      </c>
      <c r="E1034" s="2">
        <v>0</v>
      </c>
      <c r="F1034" s="2">
        <v>0</v>
      </c>
      <c r="G1034" s="3">
        <f t="shared" si="38"/>
        <v>4467.0319200000013</v>
      </c>
      <c r="H1034" s="3">
        <f t="shared" si="35"/>
        <v>0.84000000001105946</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79583.47</v>
      </c>
      <c r="D1035" s="2">
        <f>BILANCA!E30</f>
        <v>79583.47</v>
      </c>
      <c r="E1035" s="2">
        <v>0</v>
      </c>
      <c r="F1035" s="2">
        <v>0</v>
      </c>
      <c r="G1035" s="3">
        <f t="shared" si="38"/>
        <v>5968.7602500000003</v>
      </c>
      <c r="H1035" s="3">
        <f t="shared" si="35"/>
        <v>0.94000000000232831</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78046.320000000007</v>
      </c>
      <c r="D1037" s="2">
        <f>BILANCA!E32</f>
        <v>78046.320000000007</v>
      </c>
      <c r="E1037" s="2">
        <v>0</v>
      </c>
      <c r="F1037" s="2">
        <v>0</v>
      </c>
      <c r="G1037" s="3">
        <f t="shared" si="38"/>
        <v>6321.7519200000006</v>
      </c>
      <c r="H1037" s="3">
        <f t="shared" si="35"/>
        <v>0.64000000001396984</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88914.240000000005</v>
      </c>
      <c r="D1039" s="2">
        <f>BILANCA!E34</f>
        <v>98924.4</v>
      </c>
      <c r="E1039" s="2">
        <v>0</v>
      </c>
      <c r="F1039" s="2">
        <v>0</v>
      </c>
      <c r="G1039" s="3">
        <f t="shared" si="38"/>
        <v>8316.1281600000002</v>
      </c>
      <c r="H1039" s="3">
        <f t="shared" si="35"/>
        <v>0.63999999999941792</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12436.01</v>
      </c>
      <c r="D1040" s="2">
        <f>BILANCA!E35</f>
        <v>12436.01</v>
      </c>
      <c r="E1040" s="2">
        <v>0</v>
      </c>
      <c r="F1040" s="2">
        <v>0</v>
      </c>
      <c r="G1040" s="3">
        <f t="shared" si="38"/>
        <v>1119.2408999999998</v>
      </c>
      <c r="H1040" s="3">
        <f t="shared" si="35"/>
        <v>2.0000000000436557E-2</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12436.01</v>
      </c>
      <c r="D1042" s="2">
        <f>BILANCA!E37</f>
        <v>12436.01</v>
      </c>
      <c r="E1042" s="2">
        <v>0</v>
      </c>
      <c r="F1042" s="2">
        <v>0</v>
      </c>
      <c r="G1042" s="3">
        <f t="shared" si="38"/>
        <v>1193.8569600000001</v>
      </c>
      <c r="H1042" s="3">
        <f t="shared" si="35"/>
        <v>2.0000000000436557E-2</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2598.6800000000012</v>
      </c>
      <c r="D1050" s="2">
        <f>BILANCA!E45</f>
        <v>1108.0400000000009</v>
      </c>
      <c r="E1050" s="2">
        <v>0</v>
      </c>
      <c r="F1050" s="2">
        <v>0</v>
      </c>
      <c r="G1050" s="3">
        <f t="shared" si="38"/>
        <v>192.59040000000013</v>
      </c>
      <c r="H1050" s="3">
        <f t="shared" si="35"/>
        <v>0.35999999999967258</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6015.01</v>
      </c>
      <c r="D1052" s="2">
        <f>BILANCA!E47</f>
        <v>6015.01</v>
      </c>
      <c r="E1052" s="2">
        <v>0</v>
      </c>
      <c r="F1052" s="2">
        <v>0</v>
      </c>
      <c r="G1052" s="3">
        <f t="shared" si="38"/>
        <v>757.8912600000001</v>
      </c>
      <c r="H1052" s="3">
        <f t="shared" si="35"/>
        <v>2.0000000000436557E-2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3291.53</v>
      </c>
      <c r="D1053" s="2">
        <f>BILANCA!E48</f>
        <v>3291.53</v>
      </c>
      <c r="E1053" s="2">
        <v>0</v>
      </c>
      <c r="F1053" s="2">
        <v>0</v>
      </c>
      <c r="G1053" s="3">
        <f t="shared" si="38"/>
        <v>424.60736999999995</v>
      </c>
      <c r="H1053" s="3">
        <f t="shared" si="35"/>
        <v>0.93999999999959982</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6707.86</v>
      </c>
      <c r="D1055" s="2">
        <f>BILANCA!E50</f>
        <v>8198.5</v>
      </c>
      <c r="E1055" s="2">
        <v>0</v>
      </c>
      <c r="F1055" s="2">
        <v>0</v>
      </c>
      <c r="G1055" s="3">
        <f t="shared" si="38"/>
        <v>1039.7186999999999</v>
      </c>
      <c r="H1055" s="3">
        <f t="shared" si="35"/>
        <v>0.64000000000032742</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6514.48</v>
      </c>
      <c r="D1059" s="2">
        <f>BILANCA!E54</f>
        <v>7059.94</v>
      </c>
      <c r="E1059" s="2">
        <v>0</v>
      </c>
      <c r="F1059" s="2">
        <v>0</v>
      </c>
      <c r="G1059" s="3">
        <f t="shared" si="38"/>
        <v>1011.0836399999999</v>
      </c>
      <c r="H1059" s="3">
        <f t="shared" si="35"/>
        <v>0.53999999999996362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6514.48</v>
      </c>
      <c r="D1060" s="2">
        <f>BILANCA!E55</f>
        <v>7059.94</v>
      </c>
      <c r="E1060" s="2">
        <v>0</v>
      </c>
      <c r="F1060" s="2">
        <v>0</v>
      </c>
      <c r="G1060" s="3">
        <f t="shared" si="38"/>
        <v>1031.7180000000001</v>
      </c>
      <c r="H1060" s="3">
        <f t="shared" si="35"/>
        <v>0.53999999999996362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544725.66999999993</v>
      </c>
      <c r="D1061" s="2">
        <f>BILANCA!E56</f>
        <v>459018.23</v>
      </c>
      <c r="E1061" s="2">
        <v>0</v>
      </c>
      <c r="F1061" s="2">
        <v>0</v>
      </c>
      <c r="G1061" s="3">
        <f t="shared" si="38"/>
        <v>74600.868629999983</v>
      </c>
      <c r="H1061" s="3">
        <f t="shared" si="35"/>
        <v>0.56000000005587935</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132980.07999999999</v>
      </c>
      <c r="D1062" s="2">
        <f>BILANCA!E57</f>
        <v>25646.06</v>
      </c>
      <c r="E1062" s="2">
        <v>0</v>
      </c>
      <c r="F1062" s="2">
        <v>0</v>
      </c>
      <c r="G1062" s="3">
        <f t="shared" si="38"/>
        <v>9582.1543999999994</v>
      </c>
      <c r="H1062" s="3">
        <f t="shared" si="35"/>
        <v>0.13999999998850399</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393752.97</v>
      </c>
      <c r="D1063" s="2">
        <f>BILANCA!E58</f>
        <v>393752.97</v>
      </c>
      <c r="E1063" s="2">
        <v>0</v>
      </c>
      <c r="F1063" s="2">
        <v>0</v>
      </c>
      <c r="G1063" s="3">
        <f t="shared" si="38"/>
        <v>62606.722229999985</v>
      </c>
      <c r="H1063" s="3">
        <f t="shared" si="35"/>
        <v>6.0000000055879354E-2</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4255.43</v>
      </c>
      <c r="D1064" s="2">
        <f>BILANCA!E59</f>
        <v>4255.43</v>
      </c>
      <c r="E1064" s="2">
        <v>0</v>
      </c>
      <c r="F1064" s="2">
        <v>0</v>
      </c>
      <c r="G1064" s="3">
        <f t="shared" si="38"/>
        <v>689.37966000000006</v>
      </c>
      <c r="H1064" s="3">
        <f t="shared" si="35"/>
        <v>0.86000000000058208</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13737.19</v>
      </c>
      <c r="D1066" s="2">
        <f>BILANCA!E61</f>
        <v>35363.769999999997</v>
      </c>
      <c r="E1066" s="2">
        <v>0</v>
      </c>
      <c r="F1066" s="2">
        <v>0</v>
      </c>
      <c r="G1066" s="3">
        <f t="shared" si="38"/>
        <v>4730.0248799999999</v>
      </c>
      <c r="H1066" s="3">
        <f t="shared" si="35"/>
        <v>0.42000000000371074</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1094574.98</v>
      </c>
      <c r="D1074" s="2">
        <f>BILANCA!E69</f>
        <v>789897.5199999999</v>
      </c>
      <c r="E1074" s="2">
        <v>0</v>
      </c>
      <c r="F1074" s="2">
        <v>0</v>
      </c>
      <c r="G1074" s="3">
        <f t="shared" si="38"/>
        <v>171159.68127999999</v>
      </c>
      <c r="H1074" s="3">
        <f t="shared" si="35"/>
        <v>0.50000000011641532</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1050999.3099999998</v>
      </c>
      <c r="D1075" s="2">
        <f>BILANCA!E70</f>
        <v>751576.55999999994</v>
      </c>
      <c r="E1075" s="2">
        <v>0</v>
      </c>
      <c r="F1075" s="2">
        <v>0</v>
      </c>
      <c r="G1075" s="3">
        <f t="shared" si="38"/>
        <v>166019.90794999999</v>
      </c>
      <c r="H1075" s="3">
        <f t="shared" si="35"/>
        <v>0.74999999988358468</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1050042.3899999999</v>
      </c>
      <c r="D1076" s="2">
        <f>BILANCA!E71</f>
        <v>750164.46</v>
      </c>
      <c r="E1076" s="2">
        <v>0</v>
      </c>
      <c r="F1076" s="2">
        <v>0</v>
      </c>
      <c r="G1076" s="3">
        <f t="shared" si="38"/>
        <v>168324.50646</v>
      </c>
      <c r="H1076" s="3">
        <f t="shared" si="35"/>
        <v>0.84999999986030161</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1050042.3899999999</v>
      </c>
      <c r="D1078" s="2">
        <f>BILANCA!E73</f>
        <v>750164.46</v>
      </c>
      <c r="E1078" s="2">
        <v>0</v>
      </c>
      <c r="F1078" s="2">
        <v>0</v>
      </c>
      <c r="G1078" s="3">
        <f t="shared" si="38"/>
        <v>173425.24908000001</v>
      </c>
      <c r="H1078" s="3">
        <f t="shared" si="35"/>
        <v>0.84999999986030161</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956.92</v>
      </c>
      <c r="D1085" s="2">
        <f>BILANCA!E80</f>
        <v>1412.1</v>
      </c>
      <c r="E1085" s="2">
        <v>0</v>
      </c>
      <c r="F1085" s="2">
        <v>0</v>
      </c>
      <c r="G1085" s="3">
        <f t="shared" si="38"/>
        <v>283.58399999999995</v>
      </c>
      <c r="H1085" s="3">
        <f t="shared" si="35"/>
        <v>0.17999999999994998</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0.02</v>
      </c>
      <c r="D1087" s="2">
        <f>BILANCA!E82</f>
        <v>178.33</v>
      </c>
      <c r="E1087" s="2">
        <v>0</v>
      </c>
      <c r="F1087" s="2">
        <v>0</v>
      </c>
      <c r="G1087" s="3">
        <f t="shared" si="38"/>
        <v>27.464359999999999</v>
      </c>
      <c r="H1087" s="3">
        <f t="shared" si="35"/>
        <v>0.35000000000001252</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0.02</v>
      </c>
      <c r="D1090" s="2">
        <f>BILANCA!E85</f>
        <v>0.02</v>
      </c>
      <c r="E1090" s="2">
        <v>0</v>
      </c>
      <c r="F1090" s="2">
        <v>0</v>
      </c>
      <c r="G1090" s="3">
        <f t="shared" si="38"/>
        <v>4.8000000000000004E-3</v>
      </c>
      <c r="H1090" s="3">
        <f t="shared" si="35"/>
        <v>0.04</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178.31</v>
      </c>
      <c r="E1092" s="2">
        <v>0</v>
      </c>
      <c r="F1092" s="2">
        <v>0</v>
      </c>
      <c r="G1092" s="3">
        <f t="shared" si="38"/>
        <v>29.242840000000001</v>
      </c>
      <c r="H1092" s="3">
        <f t="shared" si="35"/>
        <v>0.31000000000000227</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9431.2099999999991</v>
      </c>
      <c r="D1094" s="2">
        <f>BILANCA!E89</f>
        <v>9431.2099999999991</v>
      </c>
      <c r="E1094" s="2">
        <v>0</v>
      </c>
      <c r="F1094" s="2">
        <v>0</v>
      </c>
      <c r="G1094" s="3">
        <f t="shared" si="38"/>
        <v>2376.6649200000002</v>
      </c>
      <c r="H1094" s="3">
        <f t="shared" si="35"/>
        <v>0.41999999999825377</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9431.2099999999991</v>
      </c>
      <c r="D1095" s="2">
        <f>BILANCA!E90</f>
        <v>9431.2099999999991</v>
      </c>
      <c r="E1095" s="2">
        <v>0</v>
      </c>
      <c r="F1095" s="2">
        <v>0</v>
      </c>
      <c r="G1095" s="3">
        <f t="shared" si="38"/>
        <v>2404.9585499999998</v>
      </c>
      <c r="H1095" s="3">
        <f t="shared" si="35"/>
        <v>0.41999999999825377</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9431.2099999999991</v>
      </c>
      <c r="D1123" s="2">
        <f>BILANCA!E118</f>
        <v>9431.2099999999991</v>
      </c>
      <c r="E1123" s="2">
        <v>0</v>
      </c>
      <c r="F1123" s="2">
        <v>0</v>
      </c>
      <c r="G1123" s="3">
        <f t="shared" si="38"/>
        <v>3197.1801899999996</v>
      </c>
      <c r="H1123" s="3">
        <f t="shared" si="41"/>
        <v>0.41999999999825377</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10936.35</v>
      </c>
      <c r="D1140" s="2">
        <f>BILANCA!E135</f>
        <v>10936.35</v>
      </c>
      <c r="E1140" s="2">
        <v>0</v>
      </c>
      <c r="F1140" s="2">
        <v>0</v>
      </c>
      <c r="G1140" s="3">
        <f t="shared" si="38"/>
        <v>4265.1764999999996</v>
      </c>
      <c r="H1140" s="3">
        <f t="shared" si="41"/>
        <v>0.7000000000007276</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10936.35</v>
      </c>
      <c r="D1141" s="2">
        <f>BILANCA!E136</f>
        <v>10936.35</v>
      </c>
      <c r="E1141" s="2">
        <v>0</v>
      </c>
      <c r="F1141" s="2">
        <v>0</v>
      </c>
      <c r="G1141" s="3">
        <f t="shared" si="38"/>
        <v>4297.9855500000003</v>
      </c>
      <c r="H1141" s="3">
        <f t="shared" si="41"/>
        <v>0.7000000000007276</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10936.35</v>
      </c>
      <c r="D1145" s="2">
        <f>BILANCA!E140</f>
        <v>10936.35</v>
      </c>
      <c r="E1145" s="2">
        <v>0</v>
      </c>
      <c r="F1145" s="2">
        <v>0</v>
      </c>
      <c r="G1145" s="3">
        <f t="shared" si="38"/>
        <v>4429.2217500000006</v>
      </c>
      <c r="H1145" s="3">
        <f t="shared" si="41"/>
        <v>0.7000000000007276</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32639.300000000007</v>
      </c>
      <c r="D1152" s="2">
        <f>BILANCA!E147</f>
        <v>27206.280000000002</v>
      </c>
      <c r="E1152" s="2">
        <v>0</v>
      </c>
      <c r="F1152" s="2">
        <v>0</v>
      </c>
      <c r="G1152" s="3">
        <f t="shared" si="38"/>
        <v>12361.364120000002</v>
      </c>
      <c r="H1152" s="3">
        <f t="shared" si="41"/>
        <v>0.58000000000902219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2673.9</v>
      </c>
      <c r="D1153" s="2">
        <f>BILANCA!E148</f>
        <v>2779.2</v>
      </c>
      <c r="E1153" s="2">
        <v>0</v>
      </c>
      <c r="F1153" s="2">
        <v>0</v>
      </c>
      <c r="G1153" s="3">
        <f t="shared" si="38"/>
        <v>1177.2188999999998</v>
      </c>
      <c r="H1153" s="3">
        <f t="shared" si="41"/>
        <v>0.29999999999972715</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3208.52</v>
      </c>
      <c r="D1155" s="2">
        <f>BILANCA!E150</f>
        <v>64.3</v>
      </c>
      <c r="E1155" s="2">
        <v>0</v>
      </c>
      <c r="F1155" s="2">
        <v>0</v>
      </c>
      <c r="G1155" s="3">
        <f t="shared" si="38"/>
        <v>483.88239999999996</v>
      </c>
      <c r="H1155" s="3">
        <f t="shared" si="41"/>
        <v>0.78000000000001535</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3208.52</v>
      </c>
      <c r="D1163" s="2">
        <f>BILANCA!E158</f>
        <v>64.3</v>
      </c>
      <c r="E1163" s="2">
        <v>0</v>
      </c>
      <c r="F1163" s="2">
        <v>0</v>
      </c>
      <c r="G1163" s="3">
        <f t="shared" si="38"/>
        <v>510.57935999999995</v>
      </c>
      <c r="H1163" s="3">
        <f t="shared" si="41"/>
        <v>0.78000000000001535</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21053.02</v>
      </c>
      <c r="D1164" s="2">
        <f>BILANCA!E159</f>
        <v>18443.53</v>
      </c>
      <c r="E1164" s="2">
        <v>0</v>
      </c>
      <c r="F1164" s="2">
        <v>0</v>
      </c>
      <c r="G1164" s="3">
        <f t="shared" si="38"/>
        <v>8922.77232</v>
      </c>
      <c r="H1164" s="3">
        <f t="shared" si="41"/>
        <v>0.49000000000160071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7750.92</v>
      </c>
      <c r="D1165" s="2">
        <f>BILANCA!E160</f>
        <v>7966.31</v>
      </c>
      <c r="E1165" s="2">
        <v>0</v>
      </c>
      <c r="F1165" s="2">
        <v>0</v>
      </c>
      <c r="G1165" s="3">
        <f t="shared" si="38"/>
        <v>3670.9486999999999</v>
      </c>
      <c r="H1165" s="3">
        <f t="shared" si="41"/>
        <v>0.39000000000032742</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111.49</v>
      </c>
      <c r="D1168" s="2">
        <f>BILANCA!E163</f>
        <v>111.49</v>
      </c>
      <c r="E1168" s="2">
        <v>0</v>
      </c>
      <c r="F1168" s="2">
        <v>0</v>
      </c>
      <c r="G1168" s="3">
        <f t="shared" si="38"/>
        <v>52.846260000000001</v>
      </c>
      <c r="H1168" s="3">
        <f t="shared" si="41"/>
        <v>0.97999999999998977</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2158.5500000000002</v>
      </c>
      <c r="D1169" s="2">
        <f>BILANCA!E164</f>
        <v>2158.5500000000002</v>
      </c>
      <c r="E1169" s="2">
        <v>0</v>
      </c>
      <c r="F1169" s="2">
        <v>0</v>
      </c>
      <c r="G1169" s="3">
        <f t="shared" si="38"/>
        <v>1029.6283500000002</v>
      </c>
      <c r="H1169" s="3">
        <f t="shared" si="41"/>
        <v>0.8999999999996362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3243048.81</v>
      </c>
      <c r="D1180" s="2">
        <f>BILANCA!E176</f>
        <v>3190797.58</v>
      </c>
      <c r="E1180" s="2">
        <v>0</v>
      </c>
      <c r="F1180" s="2">
        <v>0</v>
      </c>
      <c r="G1180" s="3">
        <f t="shared" si="38"/>
        <v>1636189.4749</v>
      </c>
      <c r="H1180" s="3">
        <f t="shared" si="41"/>
        <v>0.60999999986961484</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139595.85</v>
      </c>
      <c r="D1181" s="2">
        <f>BILANCA!E177</f>
        <v>42510.32</v>
      </c>
      <c r="E1181" s="2">
        <v>0</v>
      </c>
      <c r="F1181" s="2">
        <v>0</v>
      </c>
      <c r="G1181" s="3">
        <f t="shared" si="38"/>
        <v>38409.41979</v>
      </c>
      <c r="H1181" s="3">
        <f t="shared" si="41"/>
        <v>0.4699999999938882</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26636.33</v>
      </c>
      <c r="D1182" s="2">
        <f>BILANCA!E178</f>
        <v>25279.43</v>
      </c>
      <c r="E1182" s="2">
        <v>0</v>
      </c>
      <c r="F1182" s="2">
        <v>0</v>
      </c>
      <c r="G1182" s="3">
        <f t="shared" si="38"/>
        <v>13277.572680000001</v>
      </c>
      <c r="H1182" s="3">
        <f t="shared" si="41"/>
        <v>0.76000000000203727</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12639.17</v>
      </c>
      <c r="D1183" s="2">
        <f>BILANCA!E179</f>
        <v>14380.17</v>
      </c>
      <c r="E1183" s="2">
        <v>0</v>
      </c>
      <c r="F1183" s="2">
        <v>0</v>
      </c>
      <c r="G1183" s="3">
        <f t="shared" si="38"/>
        <v>7162.1152299999994</v>
      </c>
      <c r="H1183" s="3">
        <f t="shared" si="41"/>
        <v>0.34000000000014552</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11465.45</v>
      </c>
      <c r="D1184" s="2">
        <f>BILANCA!E180</f>
        <v>9988.51</v>
      </c>
      <c r="E1184" s="2">
        <v>0</v>
      </c>
      <c r="F1184" s="2">
        <v>0</v>
      </c>
      <c r="G1184" s="3">
        <f t="shared" si="38"/>
        <v>5470.9897799999999</v>
      </c>
      <c r="H1184" s="3">
        <f t="shared" si="41"/>
        <v>0.94000000000050932</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199.84</v>
      </c>
      <c r="D1185" s="2">
        <f>BILANCA!E181</f>
        <v>298.58</v>
      </c>
      <c r="E1185" s="2">
        <v>0</v>
      </c>
      <c r="F1185" s="2">
        <v>0</v>
      </c>
      <c r="G1185" s="3">
        <f t="shared" si="38"/>
        <v>139.47499999999999</v>
      </c>
      <c r="H1185" s="3">
        <f t="shared" si="41"/>
        <v>0.58000000000001251</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199.84</v>
      </c>
      <c r="D1188" s="2">
        <f>BILANCA!E184</f>
        <v>298.58</v>
      </c>
      <c r="E1188" s="2">
        <v>0</v>
      </c>
      <c r="F1188" s="2">
        <v>0</v>
      </c>
      <c r="G1188" s="3">
        <f t="shared" si="38"/>
        <v>141.86599999999999</v>
      </c>
      <c r="H1188" s="3">
        <f t="shared" si="41"/>
        <v>0.58000000000001251</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1531.87</v>
      </c>
      <c r="D1198" s="2">
        <f>BILANCA!E194</f>
        <v>612.16999999999996</v>
      </c>
      <c r="E1198" s="2">
        <v>0</v>
      </c>
      <c r="F1198" s="2">
        <v>0</v>
      </c>
      <c r="G1198" s="3">
        <f t="shared" si="38"/>
        <v>518.16747999999995</v>
      </c>
      <c r="H1198" s="3">
        <f t="shared" si="41"/>
        <v>0.30000000000006821</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800</v>
      </c>
      <c r="D1200" s="2">
        <f>BILANCA!E196</f>
        <v>0</v>
      </c>
      <c r="E1200" s="2">
        <v>0</v>
      </c>
      <c r="F1200" s="2">
        <v>0</v>
      </c>
      <c r="G1200" s="3">
        <f t="shared" si="38"/>
        <v>152</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112959.52</v>
      </c>
      <c r="D1201" s="2">
        <f>BILANCA!E197</f>
        <v>5323.76</v>
      </c>
      <c r="E1201" s="2">
        <v>0</v>
      </c>
      <c r="F1201" s="2">
        <v>0</v>
      </c>
      <c r="G1201" s="3">
        <f t="shared" si="38"/>
        <v>23608.944640000002</v>
      </c>
      <c r="H1201" s="3">
        <f t="shared" si="41"/>
        <v>0.71999999999570719</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112959.52</v>
      </c>
      <c r="D1203" s="2">
        <f>BILANCA!E199</f>
        <v>5323.76</v>
      </c>
      <c r="E1203" s="2">
        <v>0</v>
      </c>
      <c r="F1203" s="2">
        <v>0</v>
      </c>
      <c r="G1203" s="3">
        <f t="shared" si="44"/>
        <v>23856.158719999999</v>
      </c>
      <c r="H1203" s="3">
        <f t="shared" si="45"/>
        <v>0.71999999999570719</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11907.13</v>
      </c>
      <c r="E1251" s="2">
        <v>0</v>
      </c>
      <c r="F1251" s="2">
        <v>0</v>
      </c>
      <c r="G1251" s="3">
        <f>B1251/1000*C1251+B1251/500*D1251</f>
        <v>5739.2366599999996</v>
      </c>
      <c r="H1251" s="3">
        <f>ABS(C1251-ROUND(C1251,0))+ABS(D1251-ROUND(D1251,0))</f>
        <v>0.12999999999919964</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3103452.96</v>
      </c>
      <c r="D1255" s="2">
        <f>BILANCA!E251</f>
        <v>3148287.2600000002</v>
      </c>
      <c r="E1255" s="2">
        <v>0</v>
      </c>
      <c r="F1255" s="2">
        <v>0</v>
      </c>
      <c r="G1255" s="3">
        <f t="shared" si="38"/>
        <v>2303006.7325999998</v>
      </c>
      <c r="H1255" s="3">
        <f t="shared" si="41"/>
        <v>0.30000000027939677</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2159410.39</v>
      </c>
      <c r="D1256" s="2">
        <f>BILANCA!E252</f>
        <v>2411836.62</v>
      </c>
      <c r="E1256" s="2">
        <v>0</v>
      </c>
      <c r="F1256" s="2">
        <v>0</v>
      </c>
      <c r="G1256" s="3">
        <f t="shared" si="38"/>
        <v>1717838.5729799999</v>
      </c>
      <c r="H1256" s="3">
        <f t="shared" si="41"/>
        <v>0.77000000001862645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2159410.39</v>
      </c>
      <c r="D1257" s="2">
        <f>BILANCA!E253</f>
        <v>2411836.62</v>
      </c>
      <c r="E1257" s="2">
        <v>0</v>
      </c>
      <c r="F1257" s="2">
        <v>0</v>
      </c>
      <c r="G1257" s="3">
        <f t="shared" si="38"/>
        <v>1724821.6566099999</v>
      </c>
      <c r="H1257" s="3">
        <f t="shared" si="41"/>
        <v>0.77000000001862645</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911403.27000000025</v>
      </c>
      <c r="D1259" s="2">
        <f>BILANCA!E255</f>
        <v>709244.3600000001</v>
      </c>
      <c r="E1259" s="2">
        <v>0</v>
      </c>
      <c r="F1259" s="2">
        <v>0</v>
      </c>
      <c r="G1259" s="3">
        <f t="shared" si="38"/>
        <v>580143.10551000014</v>
      </c>
      <c r="H1259" s="3">
        <f t="shared" si="41"/>
        <v>0.63000000035390258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2609339.66</v>
      </c>
      <c r="D1260" s="2">
        <f>BILANCA!E256</f>
        <v>2701660.1600000001</v>
      </c>
      <c r="E1260" s="2">
        <v>0</v>
      </c>
      <c r="F1260" s="2">
        <v>0</v>
      </c>
      <c r="G1260" s="3">
        <f t="shared" si="38"/>
        <v>2003164.9950000001</v>
      </c>
      <c r="H1260" s="3">
        <f t="shared" si="41"/>
        <v>0.5</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2597450.1800000002</v>
      </c>
      <c r="D1261" s="2">
        <f>BILANCA!E257</f>
        <v>2689770.68</v>
      </c>
      <c r="E1261" s="2">
        <v>0</v>
      </c>
      <c r="F1261" s="2">
        <v>0</v>
      </c>
      <c r="G1261" s="3">
        <f t="shared" si="38"/>
        <v>2002224.8765400001</v>
      </c>
      <c r="H1261" s="3">
        <f t="shared" si="41"/>
        <v>0.5</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11889.48</v>
      </c>
      <c r="D1263" s="2">
        <f>BILANCA!E259</f>
        <v>11889.48</v>
      </c>
      <c r="E1263" s="2">
        <v>0</v>
      </c>
      <c r="F1263" s="2">
        <v>0</v>
      </c>
      <c r="G1263" s="3">
        <f t="shared" si="38"/>
        <v>9024.115319999999</v>
      </c>
      <c r="H1263" s="3">
        <f t="shared" si="41"/>
        <v>0.95999999999912689</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1697936.39</v>
      </c>
      <c r="D1264" s="2">
        <f>BILANCA!E260</f>
        <v>1992415.8</v>
      </c>
      <c r="E1264" s="2">
        <v>0</v>
      </c>
      <c r="F1264" s="2">
        <v>0</v>
      </c>
      <c r="G1264" s="3">
        <f t="shared" si="38"/>
        <v>1443423.0694599999</v>
      </c>
      <c r="H1264" s="3">
        <f t="shared" si="41"/>
        <v>0.58999999985098839</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1697936.39</v>
      </c>
      <c r="D1266" s="2">
        <f>BILANCA!E262</f>
        <v>1992415.8</v>
      </c>
      <c r="E1266" s="2">
        <v>0</v>
      </c>
      <c r="F1266" s="2">
        <v>0</v>
      </c>
      <c r="G1266" s="3">
        <f t="shared" si="38"/>
        <v>1454788.6054400001</v>
      </c>
      <c r="H1266" s="3">
        <f t="shared" si="41"/>
        <v>0.58999999985098839</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32639.3</v>
      </c>
      <c r="D1278" s="2">
        <f>BILANCA!E274</f>
        <v>27206.280000000002</v>
      </c>
      <c r="E1278" s="2">
        <v>0</v>
      </c>
      <c r="F1278" s="2">
        <v>0</v>
      </c>
      <c r="G1278" s="3">
        <f t="shared" si="38"/>
        <v>23329.898480000003</v>
      </c>
      <c r="H1278" s="3">
        <f t="shared" si="41"/>
        <v>0.58000000000174623</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647.21</v>
      </c>
      <c r="E1279" s="2">
        <v>0</v>
      </c>
      <c r="F1279" s="2">
        <v>0</v>
      </c>
      <c r="G1279" s="3">
        <f t="shared" ref="G1279:G1294" si="48">B1279/1000*C1279+B1279/500*D1279</f>
        <v>348.19898000000006</v>
      </c>
      <c r="H1279" s="3">
        <f t="shared" ref="H1279:H1294" si="49">ABS(C1279-ROUND(C1279,0))+ABS(D1279-ROUND(D1279,0))</f>
        <v>0.21000000000003638</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541.91</v>
      </c>
      <c r="D1280" s="2">
        <f>BILANCA!E276</f>
        <v>0</v>
      </c>
      <c r="E1280" s="2">
        <v>0</v>
      </c>
      <c r="F1280" s="2">
        <v>0</v>
      </c>
      <c r="G1280" s="3">
        <f t="shared" si="48"/>
        <v>146.31569999999999</v>
      </c>
      <c r="H1280" s="3">
        <f t="shared" si="49"/>
        <v>9.0000000000031832E-2</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3208.52</v>
      </c>
      <c r="D1281" s="2">
        <f>BILANCA!E277</f>
        <v>64.3</v>
      </c>
      <c r="E1281" s="2">
        <v>0</v>
      </c>
      <c r="F1281" s="2">
        <v>0</v>
      </c>
      <c r="G1281" s="3">
        <f t="shared" si="48"/>
        <v>904.35952000000009</v>
      </c>
      <c r="H1281" s="3">
        <f t="shared" si="49"/>
        <v>0.78000000000001535</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3208.52</v>
      </c>
      <c r="D1289" s="2">
        <f>BILANCA!E285</f>
        <v>64.3</v>
      </c>
      <c r="E1289" s="2">
        <v>0</v>
      </c>
      <c r="F1289" s="2">
        <v>0</v>
      </c>
      <c r="G1289" s="3">
        <f t="shared" si="48"/>
        <v>931.05648000000008</v>
      </c>
      <c r="H1289" s="3">
        <f t="shared" si="49"/>
        <v>0.78000000000001535</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21026.46</v>
      </c>
      <c r="D1290" s="2">
        <f>BILANCA!E286</f>
        <v>18416.97</v>
      </c>
      <c r="E1290" s="2">
        <v>0</v>
      </c>
      <c r="F1290" s="2">
        <v>0</v>
      </c>
      <c r="G1290" s="3">
        <f t="shared" si="48"/>
        <v>16200.912</v>
      </c>
      <c r="H1290" s="3">
        <f t="shared" si="49"/>
        <v>0.48999999999796273</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7750.92</v>
      </c>
      <c r="D1291" s="2">
        <f>BILANCA!E287</f>
        <v>7966.31</v>
      </c>
      <c r="E1291" s="2">
        <v>0</v>
      </c>
      <c r="F1291" s="2">
        <v>0</v>
      </c>
      <c r="G1291" s="3">
        <f t="shared" si="48"/>
        <v>6655.0747400000009</v>
      </c>
      <c r="H1291" s="3">
        <f t="shared" si="49"/>
        <v>0.39000000000032742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111.49</v>
      </c>
      <c r="D1294" s="2">
        <f>BILANCA!E290</f>
        <v>111.49</v>
      </c>
      <c r="E1294" s="2">
        <v>0</v>
      </c>
      <c r="F1294" s="2">
        <v>0</v>
      </c>
      <c r="G1294" s="3">
        <f t="shared" si="48"/>
        <v>94.989479999999986</v>
      </c>
      <c r="H1294" s="3">
        <f t="shared" si="49"/>
        <v>0.97999999999998977</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282375.40000000002</v>
      </c>
      <c r="D1301" s="2">
        <f>BILANCA!E297</f>
        <v>346739.26</v>
      </c>
      <c r="E1301" s="2">
        <v>0</v>
      </c>
      <c r="F1301" s="2">
        <v>0</v>
      </c>
      <c r="G1301" s="3">
        <f t="shared" si="38"/>
        <v>283973.49072</v>
      </c>
      <c r="H1301" s="3">
        <f t="shared" si="41"/>
        <v>0.66000000003259629</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282375.40000000002</v>
      </c>
      <c r="D1302" s="2">
        <f>BILANCA!E298</f>
        <v>346739.26</v>
      </c>
      <c r="E1302" s="2">
        <v>0</v>
      </c>
      <c r="F1302" s="2">
        <v>0</v>
      </c>
      <c r="G1302" s="3">
        <f t="shared" si="38"/>
        <v>284949.34464000002</v>
      </c>
      <c r="H1302" s="3">
        <f t="shared" si="41"/>
        <v>0.66000000003259629</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9431.2099999999991</v>
      </c>
      <c r="D1303" s="2">
        <f>BILANCA!E300</f>
        <v>9431.2099999999991</v>
      </c>
      <c r="E1303" s="2">
        <v>0</v>
      </c>
      <c r="F1303" s="2">
        <v>0</v>
      </c>
      <c r="G1303" s="3">
        <f t="shared" si="38"/>
        <v>8290.0335899999991</v>
      </c>
      <c r="H1303" s="3">
        <f t="shared" si="41"/>
        <v>0.41999999999825377</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13573.43</v>
      </c>
      <c r="D1305" s="2">
        <f>BILANCA!E302</f>
        <v>13630.28</v>
      </c>
      <c r="E1305" s="2">
        <v>0</v>
      </c>
      <c r="F1305" s="2">
        <v>0</v>
      </c>
      <c r="G1305" s="3">
        <f t="shared" si="38"/>
        <v>12046.027050000001</v>
      </c>
      <c r="H1305" s="3">
        <f t="shared" si="41"/>
        <v>0.71000000000094587</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21224.42</v>
      </c>
      <c r="D1306" s="2">
        <f>BILANCA!E303</f>
        <v>15734.55</v>
      </c>
      <c r="E1306" s="2">
        <v>0</v>
      </c>
      <c r="F1306" s="2">
        <v>0</v>
      </c>
      <c r="G1306" s="3">
        <f t="shared" si="38"/>
        <v>15597.281919999998</v>
      </c>
      <c r="H1306" s="3">
        <f t="shared" si="41"/>
        <v>0.86999999999898137</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123.2</v>
      </c>
      <c r="E1311" s="2">
        <v>0</v>
      </c>
      <c r="F1311" s="2">
        <v>0</v>
      </c>
      <c r="G1311" s="3">
        <f t="shared" si="52"/>
        <v>74.166399999999996</v>
      </c>
      <c r="H1311" s="3">
        <f t="shared" si="41"/>
        <v>0.20000000000000284</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55.11</v>
      </c>
      <c r="E1312" s="2">
        <v>0</v>
      </c>
      <c r="F1312" s="2">
        <v>0</v>
      </c>
      <c r="G1312" s="3">
        <f t="shared" si="52"/>
        <v>33.286439999999999</v>
      </c>
      <c r="H1312" s="3">
        <f t="shared" si="41"/>
        <v>0.10999999999999943</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26636.33</v>
      </c>
      <c r="D1340" s="2">
        <f>BILANCA!E337</f>
        <v>25279.43</v>
      </c>
      <c r="E1340" s="2">
        <v>0</v>
      </c>
      <c r="F1340" s="2">
        <v>0</v>
      </c>
      <c r="G1340" s="3">
        <f t="shared" si="52"/>
        <v>25474.412700000001</v>
      </c>
      <c r="H1340" s="3">
        <f t="shared" si="41"/>
        <v>0.76000000000203727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4990</v>
      </c>
      <c r="D1341" s="2">
        <f>BILANCA!E338</f>
        <v>4990</v>
      </c>
      <c r="E1341" s="2">
        <v>0</v>
      </c>
      <c r="F1341" s="2">
        <v>0</v>
      </c>
      <c r="G1341" s="3">
        <f t="shared" si="52"/>
        <v>4955.07</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107969.52</v>
      </c>
      <c r="D1342" s="2">
        <f>BILANCA!E339</f>
        <v>333.76</v>
      </c>
      <c r="E1342" s="2">
        <v>0</v>
      </c>
      <c r="F1342" s="2">
        <v>0</v>
      </c>
      <c r="G1342" s="3">
        <f t="shared" si="52"/>
        <v>36067.497280000003</v>
      </c>
      <c r="H1342" s="3">
        <f t="shared" si="41"/>
        <v>0.71999999999593456</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11907.13</v>
      </c>
      <c r="E1372" s="2">
        <v>0</v>
      </c>
      <c r="F1372" s="2">
        <v>0</v>
      </c>
      <c r="G1372" s="3">
        <f t="shared" ref="G1372:G1389" si="59">B1372/1000*C1372+B1372/500*D1372</f>
        <v>8620.7621199999994</v>
      </c>
      <c r="H1372" s="3">
        <f t="shared" ref="H1372:H1389" si="60">ABS(C1372-ROUND(C1372,0))+ABS(D1372-ROUND(D1372,0))</f>
        <v>0.12999999999919964</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282375.40000000002</v>
      </c>
      <c r="D1394" s="2">
        <f>BILANCA!E391</f>
        <v>346739.26</v>
      </c>
      <c r="E1394" s="2">
        <v>0</v>
      </c>
      <c r="F1394" s="2">
        <v>0</v>
      </c>
      <c r="G1394" s="3">
        <f t="shared" si="61"/>
        <v>374727.90528000001</v>
      </c>
      <c r="H1394" s="3">
        <f t="shared" si="62"/>
        <v>0.66000000003259629</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174446.58</v>
      </c>
      <c r="D1401" s="7">
        <f>'RAS-funkcijski'!E5</f>
        <v>216732.42</v>
      </c>
      <c r="E1401" s="7">
        <v>0</v>
      </c>
      <c r="F1401" s="7">
        <v>0</v>
      </c>
      <c r="G1401" s="8">
        <f t="shared" si="52"/>
        <v>607.91142000000002</v>
      </c>
      <c r="H1401" s="8">
        <f t="shared" si="41"/>
        <v>0.84000000002561137</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43355.28</v>
      </c>
      <c r="D1402" s="2">
        <f>'RAS-funkcijski'!E6</f>
        <v>51061.63</v>
      </c>
      <c r="E1402" s="2">
        <v>0</v>
      </c>
      <c r="F1402" s="2">
        <v>0</v>
      </c>
      <c r="G1402" s="3">
        <f t="shared" si="52"/>
        <v>290.95708000000002</v>
      </c>
      <c r="H1402" s="3">
        <f t="shared" si="41"/>
        <v>0.65000000000145519</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43355.28</v>
      </c>
      <c r="D1403" s="2">
        <f>'RAS-funkcijski'!E7</f>
        <v>51061.63</v>
      </c>
      <c r="E1403" s="2">
        <v>0</v>
      </c>
      <c r="F1403" s="2">
        <v>0</v>
      </c>
      <c r="G1403" s="3">
        <f t="shared" si="52"/>
        <v>436.43561999999997</v>
      </c>
      <c r="H1403" s="3">
        <f t="shared" si="41"/>
        <v>0.65000000000145519</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122002.22</v>
      </c>
      <c r="D1409" s="2">
        <f>'RAS-funkcijski'!E13</f>
        <v>130727.94</v>
      </c>
      <c r="E1409" s="2">
        <v>0</v>
      </c>
      <c r="F1409" s="2">
        <v>0</v>
      </c>
      <c r="G1409" s="3">
        <f t="shared" si="52"/>
        <v>3451.1228999999998</v>
      </c>
      <c r="H1409" s="3">
        <f t="shared" si="41"/>
        <v>0.27999999999883585</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122002.22</v>
      </c>
      <c r="D1410" s="2">
        <f>'RAS-funkcijski'!E14</f>
        <v>130727.94</v>
      </c>
      <c r="E1410" s="2">
        <v>0</v>
      </c>
      <c r="F1410" s="2">
        <v>0</v>
      </c>
      <c r="G1410" s="3">
        <f t="shared" si="52"/>
        <v>3834.5810000000001</v>
      </c>
      <c r="H1410" s="3">
        <f t="shared" si="41"/>
        <v>0.27999999999883585</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9089.08</v>
      </c>
      <c r="D1415" s="2">
        <f>'RAS-funkcijski'!E19</f>
        <v>34942.85</v>
      </c>
      <c r="E1415" s="2">
        <v>0</v>
      </c>
      <c r="F1415" s="2">
        <v>0</v>
      </c>
      <c r="G1415" s="3">
        <f t="shared" si="52"/>
        <v>1184.6216999999999</v>
      </c>
      <c r="H1415" s="3">
        <f t="shared" si="41"/>
        <v>0.23000000000138243</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37634.25</v>
      </c>
      <c r="D1424" s="2">
        <f>'RAS-funkcijski'!E28</f>
        <v>60103.86</v>
      </c>
      <c r="E1424" s="2">
        <v>0</v>
      </c>
      <c r="F1424" s="2">
        <v>0</v>
      </c>
      <c r="G1424" s="3">
        <f t="shared" si="52"/>
        <v>3788.2072799999996</v>
      </c>
      <c r="H1424" s="3">
        <f t="shared" si="41"/>
        <v>0.38999999999941792</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34484.25</v>
      </c>
      <c r="D1426" s="2">
        <f>'RAS-funkcijski'!E30</f>
        <v>58203.86</v>
      </c>
      <c r="E1426" s="2">
        <v>0</v>
      </c>
      <c r="F1426" s="2">
        <v>0</v>
      </c>
      <c r="G1426" s="3">
        <f t="shared" si="52"/>
        <v>3923.1912199999997</v>
      </c>
      <c r="H1426" s="3">
        <f t="shared" si="41"/>
        <v>0.38999999999941792</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3150</v>
      </c>
      <c r="D1430" s="2">
        <f>'RAS-funkcijski'!E34</f>
        <v>1900</v>
      </c>
      <c r="E1430" s="2">
        <v>0</v>
      </c>
      <c r="F1430" s="2">
        <v>0</v>
      </c>
      <c r="G1430" s="3">
        <f t="shared" si="52"/>
        <v>208.5</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80286.240000000005</v>
      </c>
      <c r="D1431" s="2">
        <f>'RAS-funkcijski'!E35</f>
        <v>345342.51999999996</v>
      </c>
      <c r="E1431" s="2">
        <v>0</v>
      </c>
      <c r="F1431" s="2">
        <v>0</v>
      </c>
      <c r="G1431" s="3">
        <f t="shared" si="52"/>
        <v>23900.109679999998</v>
      </c>
      <c r="H1431" s="3">
        <f t="shared" si="41"/>
        <v>0.7200000000448199</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23800.31</v>
      </c>
      <c r="D1435" s="2">
        <f>'RAS-funkcijski'!E39</f>
        <v>31660.3</v>
      </c>
      <c r="E1435" s="2">
        <v>0</v>
      </c>
      <c r="F1435" s="2">
        <v>0</v>
      </c>
      <c r="G1435" s="3">
        <f t="shared" si="52"/>
        <v>3049.2318500000001</v>
      </c>
      <c r="H1435" s="3">
        <f t="shared" si="41"/>
        <v>0.61000000000058208</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23800.31</v>
      </c>
      <c r="D1436" s="2">
        <f>'RAS-funkcijski'!E40</f>
        <v>31660.3</v>
      </c>
      <c r="E1436" s="2">
        <v>0</v>
      </c>
      <c r="F1436" s="2">
        <v>0</v>
      </c>
      <c r="G1436" s="3">
        <f t="shared" si="52"/>
        <v>3136.3527599999998</v>
      </c>
      <c r="H1436" s="3">
        <f t="shared" si="41"/>
        <v>0.61000000000058208</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56485.93</v>
      </c>
      <c r="D1450" s="2">
        <f>'RAS-funkcijski'!E54</f>
        <v>313682.21999999997</v>
      </c>
      <c r="E1450" s="2">
        <v>0</v>
      </c>
      <c r="F1450" s="2">
        <v>0</v>
      </c>
      <c r="G1450" s="3">
        <f t="shared" si="52"/>
        <v>34192.518499999998</v>
      </c>
      <c r="H1450" s="3">
        <f t="shared" si="63"/>
        <v>0.28999999997176928</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56485.93</v>
      </c>
      <c r="D1451" s="2">
        <f>'RAS-funkcijski'!E55</f>
        <v>313682.21999999997</v>
      </c>
      <c r="E1451" s="2">
        <v>0</v>
      </c>
      <c r="F1451" s="2">
        <v>0</v>
      </c>
      <c r="G1451" s="3">
        <f t="shared" si="52"/>
        <v>34876.368869999998</v>
      </c>
      <c r="H1451" s="3">
        <f t="shared" si="63"/>
        <v>0.28999999997176928</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22928.33</v>
      </c>
      <c r="D1471" s="2">
        <f>'RAS-funkcijski'!E75</f>
        <v>23543.14</v>
      </c>
      <c r="E1471" s="2">
        <v>0</v>
      </c>
      <c r="F1471" s="2">
        <v>0</v>
      </c>
      <c r="G1471" s="3">
        <f t="shared" si="52"/>
        <v>4971.0373099999997</v>
      </c>
      <c r="H1471" s="3">
        <f t="shared" si="63"/>
        <v>0.47000000000116415</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22928.33</v>
      </c>
      <c r="D1472" s="2">
        <f>'RAS-funkcijski'!E76</f>
        <v>23543.14</v>
      </c>
      <c r="E1472" s="2">
        <v>0</v>
      </c>
      <c r="F1472" s="2">
        <v>0</v>
      </c>
      <c r="G1472" s="3">
        <f t="shared" si="52"/>
        <v>5041.0519199999999</v>
      </c>
      <c r="H1472" s="3">
        <f t="shared" si="63"/>
        <v>0.47000000000116415</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168508.43</v>
      </c>
      <c r="D1478" s="2">
        <f>'RAS-funkcijski'!E82</f>
        <v>64192.680000000008</v>
      </c>
      <c r="E1478" s="2">
        <v>0</v>
      </c>
      <c r="F1478" s="2">
        <v>0</v>
      </c>
      <c r="G1478" s="3">
        <f t="shared" si="52"/>
        <v>23157.715620000003</v>
      </c>
      <c r="H1478" s="3">
        <f t="shared" si="63"/>
        <v>0.74999999998544808</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72175.94</v>
      </c>
      <c r="D1480" s="2">
        <f>'RAS-funkcijski'!E84</f>
        <v>40367.870000000003</v>
      </c>
      <c r="E1480" s="2">
        <v>0</v>
      </c>
      <c r="F1480" s="2">
        <v>0</v>
      </c>
      <c r="G1480" s="3">
        <f t="shared" si="52"/>
        <v>12232.934400000002</v>
      </c>
      <c r="H1480" s="3">
        <f t="shared" si="63"/>
        <v>0.18999999999505235</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22624.9</v>
      </c>
      <c r="D1482" s="2">
        <f>'RAS-funkcijski'!E86</f>
        <v>9671.26</v>
      </c>
      <c r="E1482" s="2">
        <v>0</v>
      </c>
      <c r="F1482" s="2">
        <v>0</v>
      </c>
      <c r="G1482" s="3">
        <f t="shared" si="52"/>
        <v>3441.3284400000002</v>
      </c>
      <c r="H1482" s="3">
        <f t="shared" si="63"/>
        <v>0.35999999999876309</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73707.59</v>
      </c>
      <c r="D1484" s="2">
        <f>'RAS-funkcijski'!E88</f>
        <v>14153.55</v>
      </c>
      <c r="E1484" s="2">
        <v>0</v>
      </c>
      <c r="F1484" s="2">
        <v>0</v>
      </c>
      <c r="G1484" s="3">
        <f t="shared" si="52"/>
        <v>8569.2339600000014</v>
      </c>
      <c r="H1484" s="3">
        <f t="shared" si="63"/>
        <v>0.86000000000422006</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166629.80000000002</v>
      </c>
      <c r="D1503" s="2">
        <f>'RAS-funkcijski'!E107</f>
        <v>118444.11</v>
      </c>
      <c r="E1503" s="2">
        <v>0</v>
      </c>
      <c r="F1503" s="2">
        <v>0</v>
      </c>
      <c r="G1503" s="3">
        <f t="shared" si="52"/>
        <v>41562.356059999998</v>
      </c>
      <c r="H1503" s="3">
        <f t="shared" si="63"/>
        <v>0.30999999998311978</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144770.57</v>
      </c>
      <c r="D1504" s="2">
        <f>'RAS-funkcijski'!E108</f>
        <v>89696.88</v>
      </c>
      <c r="E1504" s="2">
        <v>0</v>
      </c>
      <c r="F1504" s="2">
        <v>0</v>
      </c>
      <c r="G1504" s="3">
        <f t="shared" si="52"/>
        <v>33713.090320000003</v>
      </c>
      <c r="H1504" s="3">
        <f t="shared" si="63"/>
        <v>0.54999999998835847</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18859.23</v>
      </c>
      <c r="D1505" s="2">
        <f>'RAS-funkcijski'!E109</f>
        <v>26247.23</v>
      </c>
      <c r="E1505" s="2">
        <v>0</v>
      </c>
      <c r="F1505" s="2">
        <v>0</v>
      </c>
      <c r="G1505" s="3">
        <f t="shared" si="52"/>
        <v>7492.1374499999993</v>
      </c>
      <c r="H1505" s="3">
        <f t="shared" si="63"/>
        <v>0.45999999999912689</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3000</v>
      </c>
      <c r="D1507" s="2">
        <f>'RAS-funkcijski'!E111</f>
        <v>2500</v>
      </c>
      <c r="E1507" s="2">
        <v>0</v>
      </c>
      <c r="F1507" s="2">
        <v>0</v>
      </c>
      <c r="G1507" s="3">
        <f t="shared" si="52"/>
        <v>856</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40547.03</v>
      </c>
      <c r="D1510" s="2">
        <f>'RAS-funkcijski'!E114</f>
        <v>20977.59</v>
      </c>
      <c r="E1510" s="2">
        <v>0</v>
      </c>
      <c r="F1510" s="2">
        <v>0</v>
      </c>
      <c r="G1510" s="3">
        <f t="shared" si="52"/>
        <v>9075.2430999999997</v>
      </c>
      <c r="H1510" s="3">
        <f t="shared" si="63"/>
        <v>0.43999999999869033</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25747.03</v>
      </c>
      <c r="D1511" s="2">
        <f>'RAS-funkcijski'!E115</f>
        <v>6897.59</v>
      </c>
      <c r="E1511" s="2">
        <v>0</v>
      </c>
      <c r="F1511" s="2">
        <v>0</v>
      </c>
      <c r="G1511" s="3">
        <f t="shared" si="52"/>
        <v>4389.1853099999998</v>
      </c>
      <c r="H1511" s="3">
        <f t="shared" si="63"/>
        <v>0.43999999999869033</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25747.03</v>
      </c>
      <c r="D1513" s="2">
        <f>'RAS-funkcijski'!E117</f>
        <v>6897.59</v>
      </c>
      <c r="E1513" s="2">
        <v>0</v>
      </c>
      <c r="F1513" s="2">
        <v>0</v>
      </c>
      <c r="G1513" s="3">
        <f t="shared" si="52"/>
        <v>4468.26973</v>
      </c>
      <c r="H1513" s="3">
        <f t="shared" si="63"/>
        <v>0.43999999999869033</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14800</v>
      </c>
      <c r="D1514" s="2">
        <f>'RAS-funkcijski'!E118</f>
        <v>14080</v>
      </c>
      <c r="E1514" s="2">
        <v>0</v>
      </c>
      <c r="F1514" s="2">
        <v>0</v>
      </c>
      <c r="G1514" s="3">
        <f t="shared" si="52"/>
        <v>4897.4400000000005</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14800</v>
      </c>
      <c r="D1516" s="2">
        <f>'RAS-funkcijski'!E120</f>
        <v>14080</v>
      </c>
      <c r="E1516" s="2">
        <v>0</v>
      </c>
      <c r="F1516" s="2">
        <v>0</v>
      </c>
      <c r="G1516" s="3">
        <f t="shared" si="52"/>
        <v>4983.3600000000006</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46446.590000000004</v>
      </c>
      <c r="D1525" s="2">
        <f>'RAS-funkcijski'!E129</f>
        <v>131614.12</v>
      </c>
      <c r="E1525" s="2">
        <v>0</v>
      </c>
      <c r="F1525" s="2">
        <v>0</v>
      </c>
      <c r="G1525" s="3">
        <f t="shared" si="52"/>
        <v>38709.353750000002</v>
      </c>
      <c r="H1525" s="3">
        <f t="shared" si="63"/>
        <v>0.52999999999155989</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36409.58</v>
      </c>
      <c r="D1529" s="2">
        <f>'RAS-funkcijski'!E133</f>
        <v>77565.2</v>
      </c>
      <c r="E1529" s="2">
        <v>0</v>
      </c>
      <c r="F1529" s="2">
        <v>0</v>
      </c>
      <c r="G1529" s="3">
        <f t="shared" si="52"/>
        <v>24708.65742</v>
      </c>
      <c r="H1529" s="3">
        <f t="shared" si="63"/>
        <v>0.61999999999534339</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4440</v>
      </c>
      <c r="D1531" s="2">
        <f>'RAS-funkcijski'!E135</f>
        <v>4275.45</v>
      </c>
      <c r="E1531" s="2">
        <v>0</v>
      </c>
      <c r="F1531" s="2">
        <v>0</v>
      </c>
      <c r="G1531" s="3">
        <f t="shared" si="52"/>
        <v>1701.8078999999998</v>
      </c>
      <c r="H1531" s="3">
        <f t="shared" si="63"/>
        <v>0.4499999999998181</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4852.01</v>
      </c>
      <c r="D1533" s="2">
        <f>'RAS-funkcijski'!E137</f>
        <v>47643.47</v>
      </c>
      <c r="E1533" s="2">
        <v>0</v>
      </c>
      <c r="F1533" s="2">
        <v>0</v>
      </c>
      <c r="G1533" s="3">
        <f t="shared" si="52"/>
        <v>13318.480350000002</v>
      </c>
      <c r="H1533" s="3">
        <f t="shared" si="63"/>
        <v>0.48000000000138243</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745</v>
      </c>
      <c r="D1536" s="2">
        <f>'RAS-funkcijski'!E140</f>
        <v>2130</v>
      </c>
      <c r="E1536" s="2">
        <v>0</v>
      </c>
      <c r="F1536" s="2">
        <v>0</v>
      </c>
      <c r="G1536" s="3">
        <f t="shared" si="52"/>
        <v>680.68000000000006</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737427.25</v>
      </c>
      <c r="D1537" s="14">
        <f>'RAS-funkcijski'!E141</f>
        <v>980950.44000000006</v>
      </c>
      <c r="E1537" s="14">
        <v>0</v>
      </c>
      <c r="F1537" s="14">
        <v>0</v>
      </c>
      <c r="G1537" s="15">
        <f t="shared" si="52"/>
        <v>369807.95381000009</v>
      </c>
      <c r="H1537" s="15">
        <f t="shared" si="63"/>
        <v>0.69000000006053597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529</v>
      </c>
      <c r="E1538" s="7">
        <v>0</v>
      </c>
      <c r="F1538" s="7">
        <v>0</v>
      </c>
      <c r="G1538" s="8">
        <f t="shared" si="52"/>
        <v>1.0580000000000001</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529</v>
      </c>
      <c r="E1555" s="2">
        <v>0</v>
      </c>
      <c r="F1555" s="2">
        <v>0</v>
      </c>
      <c r="G1555" s="3">
        <f t="shared" si="52"/>
        <v>19.043999999999997</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529</v>
      </c>
      <c r="E1556" s="2">
        <v>0</v>
      </c>
      <c r="F1556" s="2">
        <v>0</v>
      </c>
      <c r="G1556" s="3">
        <f t="shared" si="52"/>
        <v>20.102</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529</v>
      </c>
      <c r="E1558" s="2">
        <v>0</v>
      </c>
      <c r="F1558" s="2">
        <v>0</v>
      </c>
      <c r="G1558" s="3">
        <f t="shared" si="52"/>
        <v>22.218</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139595.85</v>
      </c>
      <c r="D1582" s="7"/>
      <c r="E1582" s="7">
        <v>0</v>
      </c>
      <c r="F1582" s="7">
        <v>0</v>
      </c>
      <c r="G1582" s="8">
        <f t="shared" ref="G1582:G1686" si="70">B1582/1000*C1582</f>
        <v>139.59585000000001</v>
      </c>
      <c r="H1582" s="8">
        <f t="shared" ref="H1582:H1686" si="71">ABS(C1582-ROUND(C1582,0))</f>
        <v>0.14999999999417923</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1031156.1400000001</v>
      </c>
      <c r="D1583" s="2">
        <v>0</v>
      </c>
      <c r="E1583" s="2">
        <v>0</v>
      </c>
      <c r="F1583" s="2">
        <v>0</v>
      </c>
      <c r="G1583" s="3">
        <f t="shared" si="70"/>
        <v>2062.3122800000001</v>
      </c>
      <c r="H1583" s="3">
        <f t="shared" si="71"/>
        <v>0.14000000013038516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642799.71000000008</v>
      </c>
      <c r="D1585" s="2">
        <v>0</v>
      </c>
      <c r="E1585" s="2">
        <v>0</v>
      </c>
      <c r="F1585" s="2">
        <v>0</v>
      </c>
      <c r="G1585" s="3">
        <f t="shared" si="70"/>
        <v>2571.1988400000005</v>
      </c>
      <c r="H1585" s="3">
        <f t="shared" si="71"/>
        <v>0.28999999992083758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192229.21</v>
      </c>
      <c r="D1586" s="2">
        <v>0</v>
      </c>
      <c r="E1586" s="2">
        <v>0</v>
      </c>
      <c r="F1586" s="2">
        <v>0</v>
      </c>
      <c r="G1586" s="3">
        <f t="shared" si="70"/>
        <v>961.14604999999995</v>
      </c>
      <c r="H1586" s="3">
        <f t="shared" si="71"/>
        <v>0.20999999999185093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192895.88</v>
      </c>
      <c r="D1587" s="2">
        <v>0</v>
      </c>
      <c r="E1587" s="2">
        <v>0</v>
      </c>
      <c r="F1587" s="2">
        <v>0</v>
      </c>
      <c r="G1587" s="3">
        <f t="shared" si="70"/>
        <v>1157.37528</v>
      </c>
      <c r="H1587" s="3">
        <f t="shared" si="71"/>
        <v>0.11999999999534339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4587.09</v>
      </c>
      <c r="D1588" s="2">
        <v>0</v>
      </c>
      <c r="E1588" s="2">
        <v>0</v>
      </c>
      <c r="F1588" s="2">
        <v>0</v>
      </c>
      <c r="G1588" s="3">
        <f t="shared" si="70"/>
        <v>32.109630000000003</v>
      </c>
      <c r="H1588" s="3">
        <f t="shared" si="71"/>
        <v>9.0000000000145519E-2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27147.29</v>
      </c>
      <c r="D1589" s="2">
        <v>0</v>
      </c>
      <c r="E1589" s="2">
        <v>0</v>
      </c>
      <c r="F1589" s="2">
        <v>0</v>
      </c>
      <c r="G1589" s="3">
        <f t="shared" si="70"/>
        <v>217.17832000000001</v>
      </c>
      <c r="H1589" s="3">
        <f t="shared" si="71"/>
        <v>0.29000000000087311</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35093.47</v>
      </c>
      <c r="D1590" s="2">
        <v>0</v>
      </c>
      <c r="E1590" s="2">
        <v>0</v>
      </c>
      <c r="F1590" s="2">
        <v>0</v>
      </c>
      <c r="G1590" s="3">
        <f>B1590/1000*C1590</f>
        <v>315.84123</v>
      </c>
      <c r="H1590" s="3">
        <f>ABS(C1590-ROUND(C1590,0))</f>
        <v>0.47000000000116415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95303.53</v>
      </c>
      <c r="D1591" s="2">
        <v>0</v>
      </c>
      <c r="E1591" s="2">
        <v>0</v>
      </c>
      <c r="F1591" s="2">
        <v>0</v>
      </c>
      <c r="G1591" s="3">
        <f t="shared" si="70"/>
        <v>953.03530000000001</v>
      </c>
      <c r="H1591" s="3">
        <f t="shared" si="71"/>
        <v>0.47000000000116415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95505.57</v>
      </c>
      <c r="D1592" s="2">
        <v>0</v>
      </c>
      <c r="E1592" s="2">
        <v>0</v>
      </c>
      <c r="F1592" s="2">
        <v>0</v>
      </c>
      <c r="G1592" s="3">
        <f t="shared" si="70"/>
        <v>1050.5612699999999</v>
      </c>
      <c r="H1592" s="3">
        <f t="shared" si="71"/>
        <v>0.42999999999301508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37.67</v>
      </c>
      <c r="D1593" s="2">
        <v>0</v>
      </c>
      <c r="E1593" s="2">
        <v>0</v>
      </c>
      <c r="F1593" s="2">
        <v>0</v>
      </c>
      <c r="G1593" s="3">
        <f t="shared" si="70"/>
        <v>0.45204000000000005</v>
      </c>
      <c r="H1593" s="3">
        <f t="shared" si="71"/>
        <v>0.32999999999999829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335556.9</v>
      </c>
      <c r="D1594" s="2">
        <v>0</v>
      </c>
      <c r="E1594" s="2">
        <v>0</v>
      </c>
      <c r="F1594" s="2">
        <v>0</v>
      </c>
      <c r="G1594" s="3">
        <f t="shared" si="70"/>
        <v>4362.2397000000001</v>
      </c>
      <c r="H1594" s="3">
        <f t="shared" si="71"/>
        <v>9.9999999976716936E-2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30982.16</v>
      </c>
      <c r="D1595" s="2">
        <v>0</v>
      </c>
      <c r="E1595" s="2">
        <v>0</v>
      </c>
      <c r="F1595" s="2">
        <v>0</v>
      </c>
      <c r="G1595" s="3">
        <f t="shared" si="70"/>
        <v>433.75024000000002</v>
      </c>
      <c r="H1595" s="3">
        <f t="shared" si="71"/>
        <v>0.15999999999985448</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30982.16</v>
      </c>
      <c r="D1599" s="2">
        <v>0</v>
      </c>
      <c r="E1599" s="2">
        <v>0</v>
      </c>
      <c r="F1599" s="2">
        <v>0</v>
      </c>
      <c r="G1599" s="3">
        <f t="shared" si="70"/>
        <v>557.67887999999994</v>
      </c>
      <c r="H1599" s="3">
        <f t="shared" si="71"/>
        <v>0.15999999999985448</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21817.37</v>
      </c>
      <c r="D1601" s="2">
        <v>0</v>
      </c>
      <c r="E1601" s="2">
        <v>0</v>
      </c>
      <c r="F1601" s="2">
        <v>0</v>
      </c>
      <c r="G1601" s="3">
        <f>B1601/1000*C1601</f>
        <v>436.34739999999999</v>
      </c>
      <c r="H1601" s="3">
        <f>ABS(C1601-ROUND(C1601,0))</f>
        <v>0.36999999999898137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1128241.6700000002</v>
      </c>
      <c r="D1602" s="2">
        <v>0</v>
      </c>
      <c r="E1602" s="2">
        <v>0</v>
      </c>
      <c r="F1602" s="2">
        <v>0</v>
      </c>
      <c r="G1602" s="3">
        <f t="shared" si="70"/>
        <v>23693.075070000006</v>
      </c>
      <c r="H1602" s="3">
        <f t="shared" si="71"/>
        <v>0.32999999984167516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644156.61</v>
      </c>
      <c r="D1604" s="2">
        <v>0</v>
      </c>
      <c r="E1604" s="2">
        <v>0</v>
      </c>
      <c r="F1604" s="2">
        <v>0</v>
      </c>
      <c r="G1604" s="3">
        <f t="shared" si="70"/>
        <v>14815.60203</v>
      </c>
      <c r="H1604" s="3">
        <f t="shared" si="71"/>
        <v>0.39000000001396984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190488.21</v>
      </c>
      <c r="D1605" s="2">
        <v>0</v>
      </c>
      <c r="E1605" s="2">
        <v>0</v>
      </c>
      <c r="F1605" s="2">
        <v>0</v>
      </c>
      <c r="G1605" s="3">
        <f t="shared" si="70"/>
        <v>4571.7170399999995</v>
      </c>
      <c r="H1605" s="3">
        <f t="shared" si="71"/>
        <v>0.20999999999185093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194372.82</v>
      </c>
      <c r="D1606" s="2">
        <v>0</v>
      </c>
      <c r="E1606" s="2">
        <v>0</v>
      </c>
      <c r="F1606" s="2">
        <v>0</v>
      </c>
      <c r="G1606" s="3">
        <f t="shared" si="70"/>
        <v>4859.3205000000007</v>
      </c>
      <c r="H1606" s="3">
        <f t="shared" si="71"/>
        <v>0.17999999999301508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4488.3500000000004</v>
      </c>
      <c r="D1607" s="2">
        <v>0</v>
      </c>
      <c r="E1607" s="2">
        <v>0</v>
      </c>
      <c r="F1607" s="2">
        <v>0</v>
      </c>
      <c r="G1607" s="3">
        <f t="shared" si="70"/>
        <v>116.69710000000001</v>
      </c>
      <c r="H1607" s="3">
        <f t="shared" si="71"/>
        <v>0.3500000000003638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27147.29</v>
      </c>
      <c r="D1608" s="2">
        <v>0</v>
      </c>
      <c r="E1608" s="2">
        <v>0</v>
      </c>
      <c r="F1608" s="2">
        <v>0</v>
      </c>
      <c r="G1608" s="3">
        <f t="shared" si="70"/>
        <v>732.97683000000006</v>
      </c>
      <c r="H1608" s="3">
        <f t="shared" si="71"/>
        <v>0.29000000000087311</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35093.47</v>
      </c>
      <c r="D1609" s="2">
        <v>0</v>
      </c>
      <c r="E1609" s="2">
        <v>0</v>
      </c>
      <c r="F1609" s="2">
        <v>0</v>
      </c>
      <c r="G1609" s="3">
        <f>B1609/1000*C1609</f>
        <v>982.61716000000001</v>
      </c>
      <c r="H1609" s="3">
        <f>ABS(C1609-ROUND(C1609,0))</f>
        <v>0.47000000000116415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96223.23</v>
      </c>
      <c r="D1610" s="2">
        <v>0</v>
      </c>
      <c r="E1610" s="2">
        <v>0</v>
      </c>
      <c r="F1610" s="2">
        <v>0</v>
      </c>
      <c r="G1610" s="3">
        <f t="shared" si="70"/>
        <v>2790.4736699999999</v>
      </c>
      <c r="H1610" s="3">
        <f t="shared" si="71"/>
        <v>0.22999999999592546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95505.57</v>
      </c>
      <c r="D1611" s="2">
        <v>0</v>
      </c>
      <c r="E1611" s="2">
        <v>0</v>
      </c>
      <c r="F1611" s="2">
        <v>0</v>
      </c>
      <c r="G1611" s="3">
        <f t="shared" si="70"/>
        <v>2865.1671000000001</v>
      </c>
      <c r="H1611" s="3">
        <f t="shared" si="71"/>
        <v>0.42999999999301508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837.67</v>
      </c>
      <c r="D1612" s="2">
        <v>0</v>
      </c>
      <c r="E1612" s="2">
        <v>0</v>
      </c>
      <c r="F1612" s="2">
        <v>0</v>
      </c>
      <c r="G1612" s="3">
        <f t="shared" si="70"/>
        <v>25.967769999999998</v>
      </c>
      <c r="H1612" s="3">
        <f t="shared" si="71"/>
        <v>0.33000000000004093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443192.74</v>
      </c>
      <c r="D1613" s="2">
        <v>0</v>
      </c>
      <c r="E1613" s="2">
        <v>0</v>
      </c>
      <c r="F1613" s="2">
        <v>0</v>
      </c>
      <c r="G1613" s="3">
        <f t="shared" si="70"/>
        <v>14182.16768</v>
      </c>
      <c r="H1613" s="3">
        <f t="shared" si="71"/>
        <v>0.26000000000931323</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30982.080000000002</v>
      </c>
      <c r="D1614" s="2">
        <v>0</v>
      </c>
      <c r="E1614" s="2">
        <v>0</v>
      </c>
      <c r="F1614" s="2">
        <v>0</v>
      </c>
      <c r="G1614" s="3">
        <f t="shared" si="70"/>
        <v>1022.4086400000001</v>
      </c>
      <c r="H1614" s="3">
        <f t="shared" si="71"/>
        <v>8.000000000174623E-2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30982.080000000002</v>
      </c>
      <c r="D1618" s="2">
        <v>0</v>
      </c>
      <c r="E1618" s="2">
        <v>0</v>
      </c>
      <c r="F1618" s="2">
        <v>0</v>
      </c>
      <c r="G1618" s="3">
        <f t="shared" si="70"/>
        <v>1146.3369600000001</v>
      </c>
      <c r="H1618" s="3">
        <f t="shared" si="71"/>
        <v>8.000000000174623E-2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9910.24</v>
      </c>
      <c r="D1620" s="2">
        <v>0</v>
      </c>
      <c r="E1620" s="2">
        <v>0</v>
      </c>
      <c r="F1620" s="2">
        <v>0</v>
      </c>
      <c r="G1620" s="3">
        <f>B1620/1000*C1620</f>
        <v>386.49935999999997</v>
      </c>
      <c r="H1620" s="3">
        <f>ABS(C1620-ROUND(C1620,0))</f>
        <v>0.23999999999978172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42510.320000000065</v>
      </c>
      <c r="D1621" s="2">
        <v>0</v>
      </c>
      <c r="E1621" s="2">
        <v>0</v>
      </c>
      <c r="F1621" s="2">
        <v>0</v>
      </c>
      <c r="G1621" s="3">
        <f t="shared" si="70"/>
        <v>1700.4128000000026</v>
      </c>
      <c r="H1621" s="3">
        <f t="shared" si="71"/>
        <v>0.32000000006519258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4990</v>
      </c>
      <c r="D1622" s="2">
        <v>0</v>
      </c>
      <c r="E1622" s="2">
        <v>0</v>
      </c>
      <c r="F1622" s="2">
        <v>0</v>
      </c>
      <c r="G1622" s="3">
        <f t="shared" si="70"/>
        <v>204.59</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4990</v>
      </c>
      <c r="D1669" s="2">
        <v>0</v>
      </c>
      <c r="E1669" s="2">
        <v>0</v>
      </c>
      <c r="F1669" s="2">
        <v>0</v>
      </c>
      <c r="G1669" s="3">
        <f t="shared" si="70"/>
        <v>439.11999999999995</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4990</v>
      </c>
      <c r="D1673" s="2">
        <v>0</v>
      </c>
      <c r="E1673" s="2">
        <v>0</v>
      </c>
      <c r="F1673" s="2">
        <v>0</v>
      </c>
      <c r="G1673" s="3">
        <f t="shared" si="70"/>
        <v>459.08</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37520.32</v>
      </c>
      <c r="D1681" s="2">
        <v>0</v>
      </c>
      <c r="E1681" s="2">
        <v>0</v>
      </c>
      <c r="F1681" s="2">
        <v>0</v>
      </c>
      <c r="G1681" s="3">
        <f t="shared" si="70"/>
        <v>3752.0320000000002</v>
      </c>
      <c r="H1681" s="3">
        <f t="shared" si="71"/>
        <v>0.31999999999970896</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25279.43</v>
      </c>
      <c r="D1683" s="2">
        <v>0</v>
      </c>
      <c r="E1683" s="2">
        <v>0</v>
      </c>
      <c r="F1683" s="2">
        <v>0</v>
      </c>
      <c r="G1683" s="3">
        <f t="shared" si="70"/>
        <v>2578.5018599999999</v>
      </c>
      <c r="H1683" s="3">
        <f t="shared" si="71"/>
        <v>0.43000000000029104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333.76</v>
      </c>
      <c r="D1684" s="2">
        <v>0</v>
      </c>
      <c r="E1684" s="2">
        <v>0</v>
      </c>
      <c r="F1684" s="2">
        <v>0</v>
      </c>
      <c r="G1684" s="3">
        <f t="shared" si="70"/>
        <v>34.377279999999999</v>
      </c>
      <c r="H1684" s="3">
        <f t="shared" si="71"/>
        <v>0.24000000000000909</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11907.13</v>
      </c>
      <c r="D1686" s="14">
        <v>0</v>
      </c>
      <c r="E1686" s="14">
        <v>0</v>
      </c>
      <c r="F1686" s="14">
        <v>0</v>
      </c>
      <c r="G1686" s="15">
        <f t="shared" si="70"/>
        <v>1250.2486499999998</v>
      </c>
      <c r="H1686" s="15">
        <f t="shared" si="71"/>
        <v>0.12999999999919964</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1970</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5" t="s">
        <v>1972</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28135</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64" t="s">
        <v>1976</v>
      </c>
      <c r="F7" s="337" t="s">
        <v>1977</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64"/>
      <c r="F8" s="339" t="s">
        <v>1980</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1981</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1982</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1983</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1984</v>
      </c>
      <c r="G12" s="328"/>
      <c r="H12" s="323" t="s">
        <v>3656</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64"/>
      <c r="F13" s="361" t="s">
        <v>1987</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1977</v>
      </c>
      <c r="B17" s="360" t="str">
        <f>'PR-RAS'!B6</f>
        <v>PRIHODI POSLOVANJA (šifre 61+62+63+64+65+66+67+68)</v>
      </c>
      <c r="C17" s="356"/>
      <c r="D17" s="356"/>
      <c r="E17" s="356"/>
      <c r="F17" s="357"/>
      <c r="G17" s="28" t="str">
        <f>'PR-RAS'!C6</f>
        <v>6</v>
      </c>
      <c r="H17" s="275">
        <f>'PR-RAS'!D6</f>
        <v>935701.30999999994</v>
      </c>
      <c r="I17" s="275">
        <f>'PR-RAS'!E6</f>
        <v>961661.99999999988</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623524.53999999992</v>
      </c>
      <c r="I18" s="275">
        <f>'PR-RAS'!E152</f>
        <v>828226.34000000008</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911403.27000000014</v>
      </c>
      <c r="I19" s="275">
        <f>'PR-RAS'!E649</f>
        <v>709244.35999999952</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44" t="s">
        <v>8</v>
      </c>
      <c r="C21" s="345"/>
      <c r="D21" s="345"/>
      <c r="E21" s="345"/>
      <c r="F21" s="346"/>
      <c r="G21" s="201" t="s">
        <v>9</v>
      </c>
      <c r="H21" s="265" t="s">
        <v>1989</v>
      </c>
      <c r="I21" s="266" t="s">
        <v>1990</v>
      </c>
      <c r="J21" s="5"/>
      <c r="K21" s="5"/>
      <c r="L21" s="5"/>
      <c r="M21" s="5"/>
      <c r="N21" s="5"/>
      <c r="O21" s="5"/>
      <c r="P21" s="5"/>
      <c r="Q21" s="5"/>
      <c r="R21" s="5"/>
      <c r="S21" s="5"/>
      <c r="T21" s="5"/>
      <c r="U21" s="5"/>
      <c r="V21" s="5"/>
      <c r="W21" s="5"/>
    </row>
    <row r="22" spans="1:23" ht="12.75" customHeight="1" x14ac:dyDescent="0.2">
      <c r="A22" s="341" t="s">
        <v>1980</v>
      </c>
      <c r="B22" s="360" t="str">
        <f>BILANCA!B7</f>
        <v>Nefinancijska imovina (šifre 01+02+03+04+05+06)</v>
      </c>
      <c r="C22" s="356"/>
      <c r="D22" s="356"/>
      <c r="E22" s="356"/>
      <c r="F22" s="357"/>
      <c r="G22" s="126" t="str">
        <f>BILANCA!C7</f>
        <v>B002</v>
      </c>
      <c r="H22" s="275">
        <f>BILANCA!D7</f>
        <v>2148473.83</v>
      </c>
      <c r="I22" s="275">
        <f>BILANCA!E7</f>
        <v>2400900.06</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1094574.98</v>
      </c>
      <c r="I23" s="275">
        <f>BILANCA!E69</f>
        <v>789897.5199999999</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139595.85</v>
      </c>
      <c r="I24" s="275">
        <f>BILANCA!E177</f>
        <v>42510.32</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3103452.96</v>
      </c>
      <c r="I25" s="275">
        <f>BILANCA!E251</f>
        <v>3148287.2600000002</v>
      </c>
      <c r="J25" s="5"/>
      <c r="K25" s="5"/>
      <c r="L25" s="5"/>
      <c r="M25" s="5"/>
      <c r="N25" s="5"/>
      <c r="O25" s="5"/>
      <c r="P25" s="5"/>
      <c r="Q25" s="5"/>
      <c r="R25" s="5"/>
      <c r="S25" s="5"/>
      <c r="T25" s="5"/>
      <c r="U25" s="5"/>
      <c r="V25" s="5"/>
      <c r="W25" s="5"/>
    </row>
    <row r="26" spans="1:23" ht="48" x14ac:dyDescent="0.2">
      <c r="A26" s="200" t="s">
        <v>1988</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1991</v>
      </c>
      <c r="B27" s="360" t="str">
        <f>'RAS-funkcijski'!B5</f>
        <v>Opće javne usluge (šifre 011+012+013+014 do 018)</v>
      </c>
      <c r="C27" s="356"/>
      <c r="D27" s="356"/>
      <c r="E27" s="356"/>
      <c r="F27" s="357"/>
      <c r="G27" s="126" t="str">
        <f>'RAS-funkcijski'!C5</f>
        <v>01</v>
      </c>
      <c r="H27" s="275">
        <f>'RAS-funkcijski'!D5</f>
        <v>174446.58</v>
      </c>
      <c r="I27" s="275">
        <f>'RAS-funkcijski'!E5</f>
        <v>216732.42</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80286.240000000005</v>
      </c>
      <c r="I28" s="275">
        <f>'RAS-funkcijski'!E35</f>
        <v>345342.51999999996</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73707.59</v>
      </c>
      <c r="I29" s="275">
        <f>'RAS-funkcijski'!E88</f>
        <v>14153.55</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40547.03</v>
      </c>
      <c r="I30" s="275">
        <f>'RAS-funkcijski'!E114</f>
        <v>20977.59</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737427.25</v>
      </c>
      <c r="I31" s="275">
        <f>'RAS-funkcijski'!E141</f>
        <v>980950.44000000006</v>
      </c>
      <c r="J31" s="5"/>
      <c r="K31" s="5"/>
      <c r="L31" s="5"/>
      <c r="M31" s="5"/>
      <c r="N31" s="5"/>
      <c r="O31" s="5"/>
      <c r="P31" s="5"/>
      <c r="Q31" s="5"/>
      <c r="R31" s="5"/>
      <c r="S31" s="5"/>
      <c r="T31" s="5"/>
      <c r="U31" s="5"/>
      <c r="V31" s="5"/>
      <c r="W31" s="5"/>
    </row>
    <row r="32" spans="1:23" ht="29.25" customHeight="1" x14ac:dyDescent="0.2">
      <c r="A32" s="200" t="s">
        <v>1988</v>
      </c>
      <c r="B32" s="344" t="s">
        <v>8</v>
      </c>
      <c r="C32" s="345"/>
      <c r="D32" s="345"/>
      <c r="E32" s="345"/>
      <c r="F32" s="346"/>
      <c r="G32" s="201" t="s">
        <v>9</v>
      </c>
      <c r="H32" s="265" t="s">
        <v>1992</v>
      </c>
      <c r="I32" s="266" t="s">
        <v>1993</v>
      </c>
      <c r="J32" s="5"/>
      <c r="K32" s="5"/>
      <c r="L32" s="5"/>
      <c r="M32" s="5"/>
      <c r="N32" s="5"/>
      <c r="O32" s="5"/>
      <c r="P32" s="5"/>
      <c r="Q32" s="5"/>
      <c r="R32" s="5"/>
      <c r="S32" s="5"/>
      <c r="T32" s="5"/>
      <c r="U32" s="5"/>
      <c r="V32" s="5"/>
      <c r="W32" s="5"/>
    </row>
    <row r="33" spans="1:23" ht="12.75" customHeight="1" x14ac:dyDescent="0.2">
      <c r="A33" s="341" t="s">
        <v>1982</v>
      </c>
      <c r="B33" s="355" t="str">
        <f>'P-VRIO'!B5</f>
        <v>Promjene u vrijednosti i obujmu imovine (šifre 91511+91512)</v>
      </c>
      <c r="C33" s="356"/>
      <c r="D33" s="356"/>
      <c r="E33" s="356"/>
      <c r="F33" s="357"/>
      <c r="G33" s="126" t="str">
        <f>'P-VRIO'!C5</f>
        <v>9151</v>
      </c>
      <c r="H33" s="275">
        <f>'P-VRIO'!D5</f>
        <v>0</v>
      </c>
      <c r="I33" s="275">
        <f>'P-VRIO'!E5</f>
        <v>529</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0</v>
      </c>
      <c r="I34" s="275">
        <f>'P-VRIO'!E22</f>
        <v>529</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4" t="s">
        <v>8</v>
      </c>
      <c r="C37" s="345"/>
      <c r="D37" s="345"/>
      <c r="E37" s="345"/>
      <c r="F37" s="346"/>
      <c r="G37" s="201" t="s">
        <v>9</v>
      </c>
      <c r="H37" s="265" t="s">
        <v>1989</v>
      </c>
      <c r="I37" s="266" t="s">
        <v>1951</v>
      </c>
      <c r="J37" s="5"/>
      <c r="K37" s="5"/>
      <c r="L37" s="5"/>
      <c r="M37" s="5"/>
      <c r="N37" s="5"/>
      <c r="O37" s="5"/>
      <c r="P37" s="5"/>
      <c r="Q37" s="5"/>
      <c r="R37" s="5"/>
      <c r="S37" s="5"/>
      <c r="T37" s="5"/>
      <c r="U37" s="5"/>
      <c r="V37" s="5"/>
      <c r="W37" s="5"/>
    </row>
    <row r="38" spans="1:23" ht="12.75" customHeight="1" x14ac:dyDescent="0.2">
      <c r="A38" s="341" t="s">
        <v>1983</v>
      </c>
      <c r="B38" s="360" t="str">
        <f>OBVEZE!B5</f>
        <v>Stanje obveza 1. siječnja (=stanju obveza iz Izvještaja o obvezama na 31. prosinca prethodne godine)</v>
      </c>
      <c r="C38" s="356"/>
      <c r="D38" s="356"/>
      <c r="E38" s="356"/>
      <c r="F38" s="357"/>
      <c r="G38" s="126" t="str">
        <f>OBVEZE!C5</f>
        <v>V001</v>
      </c>
      <c r="H38" s="275">
        <f>OBVEZE!D5</f>
        <v>139595.85</v>
      </c>
      <c r="I38" s="275" t="s">
        <v>1994</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1994</v>
      </c>
      <c r="I39" s="275">
        <f>OBVEZE!D44</f>
        <v>42510.320000000065</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1994</v>
      </c>
      <c r="I40" s="275">
        <f>OBVEZE!D45</f>
        <v>4990</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1994</v>
      </c>
      <c r="I41" s="276">
        <f>OBVEZE!D104</f>
        <v>37520.32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1995</v>
      </c>
      <c r="F44" s="347"/>
      <c r="G44" s="229"/>
      <c r="H44" s="348" t="s">
        <v>1996</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E304" sqref="E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935701.30999999994</v>
      </c>
      <c r="E6" s="60">
        <f>E7+E43+E49+E82+E106+E125+E134+E140</f>
        <v>961661.99999999988</v>
      </c>
      <c r="F6" s="45">
        <f t="shared" ref="F6:F132" si="0">IF(D6&lt;&gt;0,IF(E6/D6&gt;=100,"&gt;&gt;100",E6/D6*100),"-")</f>
        <v>102.77446335946669</v>
      </c>
    </row>
    <row r="7" spans="1:24" ht="12.75" customHeight="1" x14ac:dyDescent="0.2">
      <c r="A7" s="63">
        <v>61</v>
      </c>
      <c r="B7" s="220" t="s">
        <v>17</v>
      </c>
      <c r="C7" s="247" t="s">
        <v>18</v>
      </c>
      <c r="D7" s="60">
        <f>D8+D17+D23+D29+D36+D39</f>
        <v>196556.11000000002</v>
      </c>
      <c r="E7" s="60">
        <f>E8+E17+E23+E29+E36+E39</f>
        <v>236427.91999999998</v>
      </c>
      <c r="F7" s="45">
        <f t="shared" si="0"/>
        <v>120.28520507452043</v>
      </c>
    </row>
    <row r="8" spans="1:24" ht="12.75" customHeight="1" x14ac:dyDescent="0.2">
      <c r="A8" s="63">
        <v>611</v>
      </c>
      <c r="B8" s="220" t="s">
        <v>19</v>
      </c>
      <c r="C8" s="247" t="s">
        <v>20</v>
      </c>
      <c r="D8" s="60">
        <f>SUM(D9:D14)-D15-D16</f>
        <v>180632.71000000002</v>
      </c>
      <c r="E8" s="60">
        <f>SUM(E9:E14)-E15-E16</f>
        <v>210835.71</v>
      </c>
      <c r="F8" s="45">
        <f t="shared" si="0"/>
        <v>116.72067035920568</v>
      </c>
    </row>
    <row r="9" spans="1:24" ht="12.75" customHeight="1" x14ac:dyDescent="0.2">
      <c r="A9" s="63">
        <v>6111</v>
      </c>
      <c r="B9" s="65" t="s">
        <v>21</v>
      </c>
      <c r="C9" s="247" t="s">
        <v>22</v>
      </c>
      <c r="D9" s="194">
        <v>158577.29</v>
      </c>
      <c r="E9" s="194">
        <v>209685.3</v>
      </c>
      <c r="F9" s="45">
        <f t="shared" si="0"/>
        <v>132.22908526183033</v>
      </c>
    </row>
    <row r="10" spans="1:24" ht="12.75" customHeight="1" x14ac:dyDescent="0.2">
      <c r="A10" s="63">
        <v>6112</v>
      </c>
      <c r="B10" s="65" t="s">
        <v>23</v>
      </c>
      <c r="C10" s="247" t="s">
        <v>24</v>
      </c>
      <c r="D10" s="194">
        <v>24629.86</v>
      </c>
      <c r="E10" s="194">
        <v>16926.509999999998</v>
      </c>
      <c r="F10" s="45">
        <f t="shared" si="0"/>
        <v>68.723533142291501</v>
      </c>
    </row>
    <row r="11" spans="1:24" ht="12.75" customHeight="1" x14ac:dyDescent="0.2">
      <c r="A11" s="63">
        <v>6113</v>
      </c>
      <c r="B11" s="65" t="s">
        <v>25</v>
      </c>
      <c r="C11" s="247" t="s">
        <v>26</v>
      </c>
      <c r="D11" s="194">
        <v>14688.16</v>
      </c>
      <c r="E11" s="194">
        <v>11879.74</v>
      </c>
      <c r="F11" s="45">
        <f t="shared" si="0"/>
        <v>80.879701746168337</v>
      </c>
    </row>
    <row r="12" spans="1:24" ht="12.75" customHeight="1" x14ac:dyDescent="0.2">
      <c r="A12" s="63">
        <v>6114</v>
      </c>
      <c r="B12" s="65" t="s">
        <v>27</v>
      </c>
      <c r="C12" s="247" t="s">
        <v>28</v>
      </c>
      <c r="D12" s="194">
        <v>7469.74</v>
      </c>
      <c r="E12" s="194">
        <v>20462.13</v>
      </c>
      <c r="F12" s="45">
        <f t="shared" si="0"/>
        <v>273.93363088942857</v>
      </c>
    </row>
    <row r="13" spans="1:24" ht="12.75" customHeight="1" x14ac:dyDescent="0.2">
      <c r="A13" s="63">
        <v>6115</v>
      </c>
      <c r="B13" s="65" t="s">
        <v>29</v>
      </c>
      <c r="C13" s="247" t="s">
        <v>30</v>
      </c>
      <c r="D13" s="194">
        <v>11648.52</v>
      </c>
      <c r="E13" s="194">
        <v>5443.68</v>
      </c>
      <c r="F13" s="45">
        <f t="shared" si="0"/>
        <v>46.73280382400511</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36380.86</v>
      </c>
      <c r="E15" s="194">
        <v>53561.65</v>
      </c>
      <c r="F15" s="45">
        <f t="shared" si="0"/>
        <v>147.22480447136215</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14265.41</v>
      </c>
      <c r="E23" s="60">
        <f t="shared" si="2"/>
        <v>25465.43</v>
      </c>
      <c r="F23" s="45">
        <f t="shared" si="0"/>
        <v>178.51172872002979</v>
      </c>
    </row>
    <row r="24" spans="1:6" ht="12.75" customHeight="1" x14ac:dyDescent="0.2">
      <c r="A24" s="63">
        <v>6131</v>
      </c>
      <c r="B24" s="65" t="s">
        <v>51</v>
      </c>
      <c r="C24" s="247" t="s">
        <v>52</v>
      </c>
      <c r="D24" s="194">
        <v>0</v>
      </c>
      <c r="E24" s="194">
        <v>355.2</v>
      </c>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14265.41</v>
      </c>
      <c r="E27" s="194">
        <v>25110.23</v>
      </c>
      <c r="F27" s="45">
        <f t="shared" si="0"/>
        <v>176.0217897697998</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1657.99</v>
      </c>
      <c r="E29" s="60">
        <f>SUM(E30:E35)</f>
        <v>126.78</v>
      </c>
      <c r="F29" s="45">
        <f t="shared" si="0"/>
        <v>7.6466082425105091</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1657.99</v>
      </c>
      <c r="E31" s="194">
        <v>125.22</v>
      </c>
      <c r="F31" s="45">
        <f t="shared" si="0"/>
        <v>7.5525184108468686</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v>1.56</v>
      </c>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474646.79999999993</v>
      </c>
      <c r="E49" s="60">
        <f>E50+E53+E58+E61+E64+E68+E71+E74+E77</f>
        <v>479778.97</v>
      </c>
      <c r="F49" s="45">
        <f t="shared" si="0"/>
        <v>101.08126084490617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425441.23</v>
      </c>
      <c r="E58" s="60">
        <f t="shared" si="9"/>
        <v>62210.26</v>
      </c>
      <c r="F58" s="45">
        <f t="shared" si="0"/>
        <v>14.622527299481531</v>
      </c>
    </row>
    <row r="59" spans="1:6" ht="24" x14ac:dyDescent="0.2">
      <c r="A59" s="63">
        <v>6331</v>
      </c>
      <c r="B59" s="65" t="s">
        <v>121</v>
      </c>
      <c r="C59" s="247" t="s">
        <v>122</v>
      </c>
      <c r="D59" s="194">
        <v>335725.43</v>
      </c>
      <c r="E59" s="194">
        <v>15810.26</v>
      </c>
      <c r="F59" s="45">
        <f t="shared" si="0"/>
        <v>4.7092828207860222</v>
      </c>
    </row>
    <row r="60" spans="1:6" ht="24" x14ac:dyDescent="0.2">
      <c r="A60" s="63">
        <v>6332</v>
      </c>
      <c r="B60" s="65" t="s">
        <v>123</v>
      </c>
      <c r="C60" s="247" t="s">
        <v>124</v>
      </c>
      <c r="D60" s="194">
        <v>89715.8</v>
      </c>
      <c r="E60" s="194">
        <v>46400</v>
      </c>
      <c r="F60" s="45">
        <f t="shared" si="0"/>
        <v>51.718872261073301</v>
      </c>
    </row>
    <row r="61" spans="1:6" ht="12.75" customHeight="1" x14ac:dyDescent="0.2">
      <c r="A61" s="63">
        <v>634</v>
      </c>
      <c r="B61" s="65" t="s">
        <v>125</v>
      </c>
      <c r="C61" s="247" t="s">
        <v>126</v>
      </c>
      <c r="D61" s="60">
        <f t="shared" ref="D61:E61" si="10">SUM(D62:D63)</f>
        <v>6003.97</v>
      </c>
      <c r="E61" s="60">
        <f t="shared" si="10"/>
        <v>13875.26</v>
      </c>
      <c r="F61" s="45">
        <f t="shared" si="0"/>
        <v>231.10142122628861</v>
      </c>
    </row>
    <row r="62" spans="1:6" ht="12.75" customHeight="1" x14ac:dyDescent="0.2">
      <c r="A62" s="63">
        <v>6341</v>
      </c>
      <c r="B62" s="65" t="s">
        <v>127</v>
      </c>
      <c r="C62" s="247" t="s">
        <v>128</v>
      </c>
      <c r="D62" s="194">
        <v>6003.97</v>
      </c>
      <c r="E62" s="194">
        <v>13875.26</v>
      </c>
      <c r="F62" s="45">
        <f t="shared" si="0"/>
        <v>231.10142122628861</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3117.61</v>
      </c>
      <c r="E64" s="60">
        <f>SUM(E65:E67)</f>
        <v>355545.17</v>
      </c>
      <c r="F64" s="45" t="str">
        <f t="shared" si="0"/>
        <v>&gt;&gt;100</v>
      </c>
    </row>
    <row r="65" spans="1:6" ht="12.75" customHeight="1" x14ac:dyDescent="0.2">
      <c r="A65" s="63">
        <v>6351</v>
      </c>
      <c r="B65" s="65" t="s">
        <v>133</v>
      </c>
      <c r="C65" s="247" t="s">
        <v>134</v>
      </c>
      <c r="D65" s="194">
        <v>3117.61</v>
      </c>
      <c r="E65" s="194">
        <v>3101.93</v>
      </c>
      <c r="F65" s="45">
        <f t="shared" si="0"/>
        <v>99.497050625318735</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v>352443.24</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40083.990000000005</v>
      </c>
      <c r="E74" s="60">
        <f t="shared" si="13"/>
        <v>48148.28</v>
      </c>
      <c r="F74" s="45">
        <f t="shared" si="0"/>
        <v>120.11848121906026</v>
      </c>
    </row>
    <row r="75" spans="1:6" ht="12.75" customHeight="1" x14ac:dyDescent="0.2">
      <c r="A75" s="63" t="s">
        <v>153</v>
      </c>
      <c r="B75" s="65" t="s">
        <v>154</v>
      </c>
      <c r="C75" s="247" t="s">
        <v>153</v>
      </c>
      <c r="D75" s="194">
        <v>17356.04</v>
      </c>
      <c r="E75" s="194">
        <v>48148.28</v>
      </c>
      <c r="F75" s="45">
        <f t="shared" si="0"/>
        <v>277.41512464824922</v>
      </c>
    </row>
    <row r="76" spans="1:6" ht="12.75" customHeight="1" x14ac:dyDescent="0.2">
      <c r="A76" s="63" t="s">
        <v>155</v>
      </c>
      <c r="B76" s="65" t="s">
        <v>156</v>
      </c>
      <c r="C76" s="247" t="s">
        <v>155</v>
      </c>
      <c r="D76" s="194">
        <v>22727.95</v>
      </c>
      <c r="E76" s="194"/>
      <c r="F76" s="45">
        <f t="shared" si="0"/>
        <v>0</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215894.28</v>
      </c>
      <c r="E82" s="60">
        <f t="shared" si="15"/>
        <v>198925.06</v>
      </c>
      <c r="F82" s="45">
        <f t="shared" si="0"/>
        <v>92.140032612258182</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215894.28</v>
      </c>
      <c r="E91" s="60">
        <f t="shared" si="17"/>
        <v>198925.06</v>
      </c>
      <c r="F91" s="45">
        <f t="shared" si="0"/>
        <v>92.140032612258182</v>
      </c>
    </row>
    <row r="92" spans="1:6" ht="12.75" customHeight="1" x14ac:dyDescent="0.2">
      <c r="A92" s="63">
        <v>6421</v>
      </c>
      <c r="B92" s="64" t="s">
        <v>187</v>
      </c>
      <c r="C92" s="247" t="s">
        <v>188</v>
      </c>
      <c r="D92" s="194">
        <v>1504.78</v>
      </c>
      <c r="E92" s="194">
        <v>803.64</v>
      </c>
      <c r="F92" s="45">
        <f t="shared" si="0"/>
        <v>53.405813474394925</v>
      </c>
    </row>
    <row r="93" spans="1:6" ht="12.75" customHeight="1" x14ac:dyDescent="0.2">
      <c r="A93" s="63">
        <v>6422</v>
      </c>
      <c r="B93" s="64" t="s">
        <v>189</v>
      </c>
      <c r="C93" s="247" t="s">
        <v>190</v>
      </c>
      <c r="D93" s="194">
        <v>3046.43</v>
      </c>
      <c r="E93" s="194">
        <v>2587.62</v>
      </c>
      <c r="F93" s="45">
        <f t="shared" si="0"/>
        <v>84.939420895933921</v>
      </c>
    </row>
    <row r="94" spans="1:6" ht="12.75" customHeight="1" x14ac:dyDescent="0.2">
      <c r="A94" s="63">
        <v>6423</v>
      </c>
      <c r="B94" s="64" t="s">
        <v>191</v>
      </c>
      <c r="C94" s="247" t="s">
        <v>192</v>
      </c>
      <c r="D94" s="194">
        <v>211343.07</v>
      </c>
      <c r="E94" s="194">
        <v>195533.8</v>
      </c>
      <c r="F94" s="45">
        <f t="shared" si="0"/>
        <v>92.519617510997634</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46190.770000000004</v>
      </c>
      <c r="E106" s="60">
        <f>E107+E112+E120+E124</f>
        <v>44214.350000000006</v>
      </c>
      <c r="F106" s="45">
        <f t="shared" si="0"/>
        <v>95.72117979414503</v>
      </c>
    </row>
    <row r="107" spans="1:6" ht="12.75" customHeight="1" x14ac:dyDescent="0.2">
      <c r="A107" s="63">
        <v>651</v>
      </c>
      <c r="B107" s="64" t="s">
        <v>217</v>
      </c>
      <c r="C107" s="247" t="s">
        <v>218</v>
      </c>
      <c r="D107" s="60">
        <f t="shared" ref="D107:E107" si="19">SUM(D108:D111)</f>
        <v>1.06</v>
      </c>
      <c r="E107" s="60">
        <f t="shared" si="19"/>
        <v>0</v>
      </c>
      <c r="F107" s="45">
        <f t="shared" si="0"/>
        <v>0</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1.06</v>
      </c>
      <c r="E109" s="194"/>
      <c r="F109" s="45">
        <f t="shared" si="0"/>
        <v>0</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23068.89</v>
      </c>
      <c r="E112" s="60">
        <f t="shared" si="20"/>
        <v>21104.620000000003</v>
      </c>
      <c r="F112" s="45">
        <f t="shared" si="0"/>
        <v>91.485199331220542</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15935.42</v>
      </c>
      <c r="E115" s="194">
        <v>13768.69</v>
      </c>
      <c r="F115" s="45">
        <f t="shared" si="0"/>
        <v>86.403056838163039</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7133.47</v>
      </c>
      <c r="E117" s="194">
        <v>7335.93</v>
      </c>
      <c r="F117" s="45">
        <f t="shared" si="0"/>
        <v>102.8381699229127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23120.82</v>
      </c>
      <c r="E120" s="60">
        <f t="shared" si="21"/>
        <v>23109.73</v>
      </c>
      <c r="F120" s="45">
        <f t="shared" si="0"/>
        <v>99.952034573168248</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23120.82</v>
      </c>
      <c r="E122" s="194">
        <v>23109.73</v>
      </c>
      <c r="F122" s="45">
        <f t="shared" si="0"/>
        <v>99.952034573168248</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2413.35</v>
      </c>
      <c r="E125" s="60">
        <f t="shared" si="22"/>
        <v>2309.88</v>
      </c>
      <c r="F125" s="45">
        <f t="shared" si="0"/>
        <v>95.712598669898696</v>
      </c>
    </row>
    <row r="126" spans="1:6" ht="12.75" customHeight="1" x14ac:dyDescent="0.2">
      <c r="A126" s="63">
        <v>661</v>
      </c>
      <c r="B126" s="65" t="s">
        <v>255</v>
      </c>
      <c r="C126" s="247" t="s">
        <v>256</v>
      </c>
      <c r="D126" s="60">
        <f t="shared" ref="D126:E126" si="23">SUM(D127:D128)</f>
        <v>2413.35</v>
      </c>
      <c r="E126" s="60">
        <f t="shared" si="23"/>
        <v>2309.88</v>
      </c>
      <c r="F126" s="45">
        <f t="shared" si="0"/>
        <v>95.712598669898696</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2413.35</v>
      </c>
      <c r="E128" s="194">
        <v>2309.88</v>
      </c>
      <c r="F128" s="45">
        <f t="shared" si="0"/>
        <v>95.712598669898696</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5.82</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5.82</v>
      </c>
      <c r="F151" s="45" t="str">
        <f t="shared" si="26"/>
        <v>-</v>
      </c>
    </row>
    <row r="152" spans="1:6" ht="12.75" customHeight="1" x14ac:dyDescent="0.2">
      <c r="A152" s="63">
        <v>3</v>
      </c>
      <c r="B152" s="64" t="s">
        <v>307</v>
      </c>
      <c r="C152" s="247" t="s">
        <v>13</v>
      </c>
      <c r="D152" s="60">
        <f>D153+D164+D202+D221+D230+D262+D273</f>
        <v>623524.53999999992</v>
      </c>
      <c r="E152" s="60">
        <f>E153+E164+E202+E221+E230+E262+E273</f>
        <v>828226.34000000008</v>
      </c>
      <c r="F152" s="45">
        <f t="shared" si="26"/>
        <v>132.82979046823084</v>
      </c>
    </row>
    <row r="153" spans="1:6" ht="12.75" customHeight="1" x14ac:dyDescent="0.2">
      <c r="A153" s="63">
        <v>31</v>
      </c>
      <c r="B153" s="64" t="s">
        <v>308</v>
      </c>
      <c r="C153" s="247" t="s">
        <v>309</v>
      </c>
      <c r="D153" s="60">
        <f t="shared" ref="D153:E153" si="30">D154+D159+D160</f>
        <v>133500.6</v>
      </c>
      <c r="E153" s="60">
        <f t="shared" si="30"/>
        <v>191982.78000000003</v>
      </c>
      <c r="F153" s="45">
        <f t="shared" si="26"/>
        <v>143.80667952054148</v>
      </c>
    </row>
    <row r="154" spans="1:6" ht="12.75" customHeight="1" x14ac:dyDescent="0.2">
      <c r="A154" s="63">
        <v>311</v>
      </c>
      <c r="B154" s="64" t="s">
        <v>310</v>
      </c>
      <c r="C154" s="247" t="s">
        <v>311</v>
      </c>
      <c r="D154" s="60">
        <f t="shared" ref="D154:E154" si="31">SUM(D155:D158)</f>
        <v>106023.12</v>
      </c>
      <c r="E154" s="60">
        <f t="shared" si="31"/>
        <v>156784.53</v>
      </c>
      <c r="F154" s="45">
        <f t="shared" si="26"/>
        <v>147.87767988717931</v>
      </c>
    </row>
    <row r="155" spans="1:6" ht="12.75" customHeight="1" x14ac:dyDescent="0.2">
      <c r="A155" s="63">
        <v>3111</v>
      </c>
      <c r="B155" s="64" t="s">
        <v>312</v>
      </c>
      <c r="C155" s="247" t="s">
        <v>313</v>
      </c>
      <c r="D155" s="194">
        <v>106023.12</v>
      </c>
      <c r="E155" s="194">
        <v>156784.53</v>
      </c>
      <c r="F155" s="45">
        <f t="shared" si="26"/>
        <v>147.87767988717931</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9491.41</v>
      </c>
      <c r="E159" s="194">
        <v>8653.42</v>
      </c>
      <c r="F159" s="45">
        <f t="shared" si="26"/>
        <v>91.171069419612053</v>
      </c>
    </row>
    <row r="160" spans="1:6" ht="12.75" customHeight="1" x14ac:dyDescent="0.2">
      <c r="A160" s="63">
        <v>313</v>
      </c>
      <c r="B160" s="65" t="s">
        <v>322</v>
      </c>
      <c r="C160" s="247" t="s">
        <v>323</v>
      </c>
      <c r="D160" s="60">
        <f t="shared" ref="D160:E160" si="32">SUM(D161:D163)</f>
        <v>17986.07</v>
      </c>
      <c r="E160" s="60">
        <f t="shared" si="32"/>
        <v>26544.83</v>
      </c>
      <c r="F160" s="45">
        <f t="shared" si="26"/>
        <v>147.58549255062391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17986.07</v>
      </c>
      <c r="E162" s="194">
        <v>26544.83</v>
      </c>
      <c r="F162" s="45">
        <f t="shared" si="26"/>
        <v>147.58549255062391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152723.78</v>
      </c>
      <c r="E164" s="60">
        <f>E165+E170+E178+E188+E189+E194</f>
        <v>185027.95</v>
      </c>
      <c r="F164" s="45">
        <f t="shared" si="26"/>
        <v>121.15202360758749</v>
      </c>
    </row>
    <row r="165" spans="1:6" ht="12.75" customHeight="1" x14ac:dyDescent="0.2">
      <c r="A165" s="63">
        <v>321</v>
      </c>
      <c r="B165" s="64" t="s">
        <v>332</v>
      </c>
      <c r="C165" s="247" t="s">
        <v>333</v>
      </c>
      <c r="D165" s="60">
        <f t="shared" ref="D165:E165" si="33">SUM(D166:D169)</f>
        <v>6078.3899999999994</v>
      </c>
      <c r="E165" s="60">
        <f t="shared" si="33"/>
        <v>6908.6100000000006</v>
      </c>
      <c r="F165" s="45">
        <f t="shared" si="26"/>
        <v>113.65855103078285</v>
      </c>
    </row>
    <row r="166" spans="1:6" ht="12.75" customHeight="1" x14ac:dyDescent="0.2">
      <c r="A166" s="63">
        <v>3211</v>
      </c>
      <c r="B166" s="64" t="s">
        <v>334</v>
      </c>
      <c r="C166" s="247" t="s">
        <v>335</v>
      </c>
      <c r="D166" s="194">
        <v>1250.0999999999999</v>
      </c>
      <c r="E166" s="194">
        <v>686.34</v>
      </c>
      <c r="F166" s="45">
        <f t="shared" si="26"/>
        <v>54.902807775377973</v>
      </c>
    </row>
    <row r="167" spans="1:6" ht="12.75" customHeight="1" x14ac:dyDescent="0.2">
      <c r="A167" s="63">
        <v>3212</v>
      </c>
      <c r="B167" s="64" t="s">
        <v>336</v>
      </c>
      <c r="C167" s="247" t="s">
        <v>337</v>
      </c>
      <c r="D167" s="194">
        <v>3355.55</v>
      </c>
      <c r="E167" s="194">
        <v>4342.3100000000004</v>
      </c>
      <c r="F167" s="45">
        <f t="shared" si="26"/>
        <v>129.40680365364844</v>
      </c>
    </row>
    <row r="168" spans="1:6" ht="12.75" customHeight="1" x14ac:dyDescent="0.2">
      <c r="A168" s="63">
        <v>3213</v>
      </c>
      <c r="B168" s="64" t="s">
        <v>338</v>
      </c>
      <c r="C168" s="247" t="s">
        <v>339</v>
      </c>
      <c r="D168" s="194">
        <v>160</v>
      </c>
      <c r="E168" s="194">
        <v>753.25</v>
      </c>
      <c r="F168" s="45">
        <f t="shared" si="26"/>
        <v>470.78125</v>
      </c>
    </row>
    <row r="169" spans="1:6" ht="12.75" customHeight="1" x14ac:dyDescent="0.2">
      <c r="A169" s="63">
        <v>3214</v>
      </c>
      <c r="B169" s="64" t="s">
        <v>340</v>
      </c>
      <c r="C169" s="247" t="s">
        <v>341</v>
      </c>
      <c r="D169" s="194">
        <v>1312.74</v>
      </c>
      <c r="E169" s="194">
        <v>1126.71</v>
      </c>
      <c r="F169" s="45">
        <f t="shared" si="26"/>
        <v>85.828877005347593</v>
      </c>
    </row>
    <row r="170" spans="1:6" ht="12.75" customHeight="1" x14ac:dyDescent="0.2">
      <c r="A170" s="63">
        <v>322</v>
      </c>
      <c r="B170" s="64" t="s">
        <v>342</v>
      </c>
      <c r="C170" s="247" t="s">
        <v>343</v>
      </c>
      <c r="D170" s="60">
        <f t="shared" ref="D170:E170" si="34">SUM(D171:D177)</f>
        <v>21350.71</v>
      </c>
      <c r="E170" s="60">
        <f t="shared" si="34"/>
        <v>20137.11</v>
      </c>
      <c r="F170" s="45">
        <f t="shared" si="26"/>
        <v>94.315879893455545</v>
      </c>
    </row>
    <row r="171" spans="1:6" ht="12.75" customHeight="1" x14ac:dyDescent="0.2">
      <c r="A171" s="63">
        <v>3221</v>
      </c>
      <c r="B171" s="64" t="s">
        <v>344</v>
      </c>
      <c r="C171" s="247" t="s">
        <v>345</v>
      </c>
      <c r="D171" s="194">
        <v>2549.88</v>
      </c>
      <c r="E171" s="194">
        <v>2643.86</v>
      </c>
      <c r="F171" s="45">
        <f t="shared" si="26"/>
        <v>103.68566363907321</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16535.16</v>
      </c>
      <c r="E173" s="194">
        <v>16803.900000000001</v>
      </c>
      <c r="F173" s="45">
        <f t="shared" si="26"/>
        <v>101.62526398293093</v>
      </c>
    </row>
    <row r="174" spans="1:6" ht="12.75" customHeight="1" x14ac:dyDescent="0.2">
      <c r="A174" s="63">
        <v>3224</v>
      </c>
      <c r="B174" s="65" t="s">
        <v>350</v>
      </c>
      <c r="C174" s="247" t="s">
        <v>351</v>
      </c>
      <c r="D174" s="194">
        <v>1887.37</v>
      </c>
      <c r="E174" s="194"/>
      <c r="F174" s="45">
        <f t="shared" si="26"/>
        <v>0</v>
      </c>
    </row>
    <row r="175" spans="1:6" ht="12.75" customHeight="1" x14ac:dyDescent="0.2">
      <c r="A175" s="63">
        <v>3225</v>
      </c>
      <c r="B175" s="65" t="s">
        <v>352</v>
      </c>
      <c r="C175" s="247" t="s">
        <v>353</v>
      </c>
      <c r="D175" s="194">
        <v>250</v>
      </c>
      <c r="E175" s="194">
        <v>558.6</v>
      </c>
      <c r="F175" s="45">
        <f t="shared" si="26"/>
        <v>223.44</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128.30000000000001</v>
      </c>
      <c r="E177" s="194">
        <v>130.75</v>
      </c>
      <c r="F177" s="45">
        <f t="shared" si="26"/>
        <v>101.90958690568979</v>
      </c>
    </row>
    <row r="178" spans="1:6" ht="12.75" customHeight="1" x14ac:dyDescent="0.2">
      <c r="A178" s="63">
        <v>323</v>
      </c>
      <c r="B178" s="65" t="s">
        <v>358</v>
      </c>
      <c r="C178" s="247" t="s">
        <v>359</v>
      </c>
      <c r="D178" s="60">
        <f t="shared" ref="D178:E178" si="35">SUM(D179:D187)</f>
        <v>106754.18</v>
      </c>
      <c r="E178" s="60">
        <f t="shared" si="35"/>
        <v>122718.15999999999</v>
      </c>
      <c r="F178" s="45">
        <f t="shared" si="26"/>
        <v>114.95396245842551</v>
      </c>
    </row>
    <row r="179" spans="1:6" ht="12.75" customHeight="1" x14ac:dyDescent="0.2">
      <c r="A179" s="63">
        <v>3231</v>
      </c>
      <c r="B179" s="65" t="s">
        <v>360</v>
      </c>
      <c r="C179" s="247" t="s">
        <v>361</v>
      </c>
      <c r="D179" s="194">
        <v>2908.63</v>
      </c>
      <c r="E179" s="194">
        <v>2454.41</v>
      </c>
      <c r="F179" s="45">
        <f t="shared" si="26"/>
        <v>84.383713294575102</v>
      </c>
    </row>
    <row r="180" spans="1:6" ht="12.75" customHeight="1" x14ac:dyDescent="0.2">
      <c r="A180" s="63">
        <v>3232</v>
      </c>
      <c r="B180" s="65" t="s">
        <v>362</v>
      </c>
      <c r="C180" s="247" t="s">
        <v>363</v>
      </c>
      <c r="D180" s="194">
        <v>41172.74</v>
      </c>
      <c r="E180" s="194">
        <v>38650.06</v>
      </c>
      <c r="F180" s="45">
        <f t="shared" si="26"/>
        <v>93.872936316601709</v>
      </c>
    </row>
    <row r="181" spans="1:6" ht="12.75" customHeight="1" x14ac:dyDescent="0.2">
      <c r="A181" s="63">
        <v>3233</v>
      </c>
      <c r="B181" s="65" t="s">
        <v>364</v>
      </c>
      <c r="C181" s="247" t="s">
        <v>365</v>
      </c>
      <c r="D181" s="194">
        <v>3742.5</v>
      </c>
      <c r="E181" s="194">
        <v>5618.75</v>
      </c>
      <c r="F181" s="45">
        <f t="shared" si="26"/>
        <v>150.13360053440215</v>
      </c>
    </row>
    <row r="182" spans="1:6" ht="12.75" customHeight="1" x14ac:dyDescent="0.2">
      <c r="A182" s="63">
        <v>3234</v>
      </c>
      <c r="B182" s="65" t="s">
        <v>366</v>
      </c>
      <c r="C182" s="247" t="s">
        <v>367</v>
      </c>
      <c r="D182" s="194">
        <v>29002.75</v>
      </c>
      <c r="E182" s="194">
        <v>31510.42</v>
      </c>
      <c r="F182" s="45">
        <f t="shared" si="26"/>
        <v>108.64631802156693</v>
      </c>
    </row>
    <row r="183" spans="1:6" ht="12.75" customHeight="1" x14ac:dyDescent="0.2">
      <c r="A183" s="63">
        <v>3235</v>
      </c>
      <c r="B183" s="64" t="s">
        <v>368</v>
      </c>
      <c r="C183" s="247" t="s">
        <v>369</v>
      </c>
      <c r="D183" s="194">
        <v>398.66</v>
      </c>
      <c r="E183" s="194">
        <v>2393.66</v>
      </c>
      <c r="F183" s="45">
        <f t="shared" si="26"/>
        <v>600.42642853559414</v>
      </c>
    </row>
    <row r="184" spans="1:6" ht="12.75" customHeight="1" x14ac:dyDescent="0.2">
      <c r="A184" s="63">
        <v>3236</v>
      </c>
      <c r="B184" s="64" t="s">
        <v>370</v>
      </c>
      <c r="C184" s="247" t="s">
        <v>371</v>
      </c>
      <c r="D184" s="194">
        <v>3515.42</v>
      </c>
      <c r="E184" s="194">
        <v>10246.76</v>
      </c>
      <c r="F184" s="45">
        <f t="shared" si="26"/>
        <v>291.48039210108607</v>
      </c>
    </row>
    <row r="185" spans="1:6" ht="12.75" customHeight="1" x14ac:dyDescent="0.2">
      <c r="A185" s="63">
        <v>3237</v>
      </c>
      <c r="B185" s="64" t="s">
        <v>372</v>
      </c>
      <c r="C185" s="247" t="s">
        <v>373</v>
      </c>
      <c r="D185" s="194">
        <v>20049.25</v>
      </c>
      <c r="E185" s="194">
        <v>23667.59</v>
      </c>
      <c r="F185" s="45">
        <f t="shared" si="26"/>
        <v>118.04725862563437</v>
      </c>
    </row>
    <row r="186" spans="1:6" ht="12.75" customHeight="1" x14ac:dyDescent="0.2">
      <c r="A186" s="63">
        <v>3238</v>
      </c>
      <c r="B186" s="64" t="s">
        <v>374</v>
      </c>
      <c r="C186" s="247" t="s">
        <v>375</v>
      </c>
      <c r="D186" s="194">
        <v>3945.64</v>
      </c>
      <c r="E186" s="194">
        <v>5451.2</v>
      </c>
      <c r="F186" s="45">
        <f t="shared" si="26"/>
        <v>138.15756125748928</v>
      </c>
    </row>
    <row r="187" spans="1:6" ht="12.75" customHeight="1" x14ac:dyDescent="0.2">
      <c r="A187" s="63">
        <v>3239</v>
      </c>
      <c r="B187" s="64" t="s">
        <v>376</v>
      </c>
      <c r="C187" s="247" t="s">
        <v>377</v>
      </c>
      <c r="D187" s="194">
        <v>2018.59</v>
      </c>
      <c r="E187" s="194">
        <v>2725.31</v>
      </c>
      <c r="F187" s="45">
        <f t="shared" si="26"/>
        <v>135.01057668966951</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18540.5</v>
      </c>
      <c r="E194" s="60">
        <f t="shared" si="36"/>
        <v>35264.07</v>
      </c>
      <c r="F194" s="45">
        <f t="shared" si="26"/>
        <v>190.20021035031419</v>
      </c>
    </row>
    <row r="195" spans="1:6" ht="12.75" customHeight="1" x14ac:dyDescent="0.2">
      <c r="A195" s="63">
        <v>3291</v>
      </c>
      <c r="B195" s="183" t="s">
        <v>392</v>
      </c>
      <c r="C195" s="247" t="s">
        <v>393</v>
      </c>
      <c r="D195" s="194">
        <v>955.23</v>
      </c>
      <c r="E195" s="194">
        <v>16948.79</v>
      </c>
      <c r="F195" s="45">
        <f t="shared" si="26"/>
        <v>1774.3150864189777</v>
      </c>
    </row>
    <row r="196" spans="1:6" ht="12.75" customHeight="1" x14ac:dyDescent="0.2">
      <c r="A196" s="63">
        <v>3292</v>
      </c>
      <c r="B196" s="64" t="s">
        <v>394</v>
      </c>
      <c r="C196" s="247" t="s">
        <v>395</v>
      </c>
      <c r="D196" s="194">
        <v>1339.92</v>
      </c>
      <c r="E196" s="194">
        <v>1245.48</v>
      </c>
      <c r="F196" s="45">
        <f t="shared" si="26"/>
        <v>92.951818018986216</v>
      </c>
    </row>
    <row r="197" spans="1:6" ht="12.75" customHeight="1" x14ac:dyDescent="0.2">
      <c r="A197" s="63">
        <v>3293</v>
      </c>
      <c r="B197" s="64" t="s">
        <v>396</v>
      </c>
      <c r="C197" s="247" t="s">
        <v>397</v>
      </c>
      <c r="D197" s="194">
        <v>12511.81</v>
      </c>
      <c r="E197" s="194">
        <v>14874.49</v>
      </c>
      <c r="F197" s="45">
        <f t="shared" si="26"/>
        <v>118.88359877587655</v>
      </c>
    </row>
    <row r="198" spans="1:6" ht="12.75" customHeight="1" x14ac:dyDescent="0.2">
      <c r="A198" s="63">
        <v>3294</v>
      </c>
      <c r="B198" s="64" t="s">
        <v>398</v>
      </c>
      <c r="C198" s="247" t="s">
        <v>399</v>
      </c>
      <c r="D198" s="194">
        <v>368.64</v>
      </c>
      <c r="E198" s="194">
        <v>368.64</v>
      </c>
      <c r="F198" s="45">
        <f t="shared" si="26"/>
        <v>100</v>
      </c>
    </row>
    <row r="199" spans="1:6" ht="12.75" customHeight="1" x14ac:dyDescent="0.2">
      <c r="A199" s="63">
        <v>3295</v>
      </c>
      <c r="B199" s="64" t="s">
        <v>400</v>
      </c>
      <c r="C199" s="247" t="s">
        <v>401</v>
      </c>
      <c r="D199" s="194">
        <v>0</v>
      </c>
      <c r="E199" s="194">
        <v>46.45</v>
      </c>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3364.9</v>
      </c>
      <c r="E201" s="194">
        <v>1780.22</v>
      </c>
      <c r="F201" s="45">
        <f t="shared" si="26"/>
        <v>52.905584118398764</v>
      </c>
    </row>
    <row r="202" spans="1:6" ht="12.75" customHeight="1" x14ac:dyDescent="0.2">
      <c r="A202" s="63">
        <v>34</v>
      </c>
      <c r="B202" s="183" t="s">
        <v>406</v>
      </c>
      <c r="C202" s="247" t="s">
        <v>407</v>
      </c>
      <c r="D202" s="60">
        <f t="shared" ref="D202:E202" si="37">D203+D208+D216</f>
        <v>1790.21</v>
      </c>
      <c r="E202" s="60">
        <f t="shared" si="37"/>
        <v>4587.09</v>
      </c>
      <c r="F202" s="45">
        <f t="shared" si="26"/>
        <v>256.2319504415683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1790.21</v>
      </c>
      <c r="E216" s="60">
        <f t="shared" si="40"/>
        <v>4587.09</v>
      </c>
      <c r="F216" s="45">
        <f t="shared" si="26"/>
        <v>256.2319504415683</v>
      </c>
    </row>
    <row r="217" spans="1:6" ht="12.75" customHeight="1" x14ac:dyDescent="0.2">
      <c r="A217" s="63">
        <v>3431</v>
      </c>
      <c r="B217" s="182" t="s">
        <v>436</v>
      </c>
      <c r="C217" s="247" t="s">
        <v>437</v>
      </c>
      <c r="D217" s="194">
        <v>1710.22</v>
      </c>
      <c r="E217" s="194">
        <v>2126.16</v>
      </c>
      <c r="F217" s="45">
        <f t="shared" si="26"/>
        <v>124.32084761024895</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v>2429.0500000000002</v>
      </c>
      <c r="F219" s="45" t="str">
        <f t="shared" si="26"/>
        <v>-</v>
      </c>
    </row>
    <row r="220" spans="1:6" ht="12.75" customHeight="1" x14ac:dyDescent="0.2">
      <c r="A220" s="63">
        <v>3434</v>
      </c>
      <c r="B220" s="65" t="s">
        <v>442</v>
      </c>
      <c r="C220" s="247" t="s">
        <v>443</v>
      </c>
      <c r="D220" s="194">
        <v>79.989999999999995</v>
      </c>
      <c r="E220" s="194">
        <v>31.88</v>
      </c>
      <c r="F220" s="45">
        <f t="shared" si="26"/>
        <v>39.854981872734093</v>
      </c>
    </row>
    <row r="221" spans="1:6" ht="12.75" customHeight="1" x14ac:dyDescent="0.2">
      <c r="A221" s="63">
        <v>35</v>
      </c>
      <c r="B221" s="65" t="s">
        <v>444</v>
      </c>
      <c r="C221" s="247" t="s">
        <v>445</v>
      </c>
      <c r="D221" s="60">
        <f t="shared" ref="D221:E221" si="41">D222+D225+D229</f>
        <v>19287.689999999999</v>
      </c>
      <c r="E221" s="60">
        <f t="shared" si="41"/>
        <v>27147.29</v>
      </c>
      <c r="F221" s="45">
        <f t="shared" si="26"/>
        <v>140.74930694137041</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19287.689999999999</v>
      </c>
      <c r="E225" s="60">
        <f t="shared" si="43"/>
        <v>27147.29</v>
      </c>
      <c r="F225" s="45">
        <f t="shared" si="26"/>
        <v>140.74930694137041</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19287.689999999999</v>
      </c>
      <c r="E228" s="194">
        <v>27147.29</v>
      </c>
      <c r="F228" s="45">
        <f t="shared" si="26"/>
        <v>140.74930694137041</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191112.53999999998</v>
      </c>
      <c r="E230" s="60">
        <f>E231+E234+E237+E242+E246+E250+E254+E257</f>
        <v>228672.13</v>
      </c>
      <c r="F230" s="45">
        <f t="shared" ref="F230:F245" si="44">IF(D230&lt;&gt;0,IF(E230/D230&gt;=100,"&gt;&gt;100",E230/D230*100),"-")</f>
        <v>119.65312689580708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50942.55</v>
      </c>
      <c r="E237" s="60">
        <f t="shared" si="47"/>
        <v>45839.33</v>
      </c>
      <c r="F237" s="45">
        <f t="shared" si="44"/>
        <v>89.982401744710458</v>
      </c>
    </row>
    <row r="238" spans="1:6" ht="12" x14ac:dyDescent="0.2">
      <c r="A238" s="63">
        <v>3631</v>
      </c>
      <c r="B238" s="65" t="s">
        <v>478</v>
      </c>
      <c r="C238" s="247" t="s">
        <v>479</v>
      </c>
      <c r="D238" s="194">
        <v>31042.55</v>
      </c>
      <c r="E238" s="194">
        <v>10863.46</v>
      </c>
      <c r="F238" s="45">
        <f t="shared" si="44"/>
        <v>34.995385366215082</v>
      </c>
    </row>
    <row r="239" spans="1:6" ht="12" x14ac:dyDescent="0.2">
      <c r="A239" s="63">
        <v>3632</v>
      </c>
      <c r="B239" s="65" t="s">
        <v>480</v>
      </c>
      <c r="C239" s="247" t="s">
        <v>481</v>
      </c>
      <c r="D239" s="194">
        <v>19900</v>
      </c>
      <c r="E239" s="194">
        <v>34975.870000000003</v>
      </c>
      <c r="F239" s="45">
        <f t="shared" si="44"/>
        <v>175.7581407035176</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140169.99</v>
      </c>
      <c r="E250" s="60">
        <f t="shared" si="50"/>
        <v>182832.80000000002</v>
      </c>
      <c r="F250" s="45">
        <f t="shared" ref="F250:F253" si="51">IF(D250&lt;&gt;0,IF(E250/D250&gt;=100,"&gt;&gt;100",E250/D250*100),"-")</f>
        <v>130.43647930630519</v>
      </c>
    </row>
    <row r="251" spans="1:6" ht="24" x14ac:dyDescent="0.2">
      <c r="A251" s="63">
        <v>3672</v>
      </c>
      <c r="B251" s="64" t="s">
        <v>501</v>
      </c>
      <c r="C251" s="247" t="s">
        <v>502</v>
      </c>
      <c r="D251" s="194">
        <v>139793.74</v>
      </c>
      <c r="E251" s="194">
        <v>177510.29</v>
      </c>
      <c r="F251" s="45">
        <f t="shared" si="51"/>
        <v>126.98014231538552</v>
      </c>
    </row>
    <row r="252" spans="1:6" ht="24" x14ac:dyDescent="0.2">
      <c r="A252" s="63">
        <v>3673</v>
      </c>
      <c r="B252" s="64" t="s">
        <v>503</v>
      </c>
      <c r="C252" s="247" t="s">
        <v>504</v>
      </c>
      <c r="D252" s="194">
        <v>376.25</v>
      </c>
      <c r="E252" s="194">
        <v>5322.51</v>
      </c>
      <c r="F252" s="45">
        <f t="shared" si="51"/>
        <v>1414.6205980066445</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40705.259999999995</v>
      </c>
      <c r="E262" s="60">
        <f t="shared" si="55"/>
        <v>95303.53</v>
      </c>
      <c r="F262" s="45">
        <f t="shared" ref="F262:F268" si="56">IF(D262&lt;&gt;0,IF(E262/D262&gt;=100,"&gt;&gt;100",E262/D262*100),"-")</f>
        <v>234.13074870422156</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40705.259999999995</v>
      </c>
      <c r="E269" s="60">
        <f t="shared" si="58"/>
        <v>95303.53</v>
      </c>
      <c r="F269" s="45">
        <f t="shared" ref="F269:F272" si="59">IF(D269&lt;&gt;0,IF(E269/D269&gt;=100,"&gt;&gt;100",E269/D269*100),"-")</f>
        <v>234.13074870422156</v>
      </c>
    </row>
    <row r="270" spans="1:6" ht="12.75" customHeight="1" x14ac:dyDescent="0.2">
      <c r="A270" s="63">
        <v>3721</v>
      </c>
      <c r="B270" s="65" t="s">
        <v>533</v>
      </c>
      <c r="C270" s="247" t="s">
        <v>534</v>
      </c>
      <c r="D270" s="194">
        <v>16527.849999999999</v>
      </c>
      <c r="E270" s="194">
        <v>71301.97</v>
      </c>
      <c r="F270" s="45">
        <f t="shared" si="59"/>
        <v>431.4049921798661</v>
      </c>
    </row>
    <row r="271" spans="1:6" ht="12.75" customHeight="1" x14ac:dyDescent="0.2">
      <c r="A271" s="63">
        <v>3722</v>
      </c>
      <c r="B271" s="65" t="s">
        <v>535</v>
      </c>
      <c r="C271" s="247" t="s">
        <v>536</v>
      </c>
      <c r="D271" s="194">
        <v>24177.41</v>
      </c>
      <c r="E271" s="194">
        <v>24001.56</v>
      </c>
      <c r="F271" s="45">
        <f t="shared" si="59"/>
        <v>99.272668164207829</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84404.459999999992</v>
      </c>
      <c r="E273" s="60">
        <f t="shared" si="60"/>
        <v>95505.57</v>
      </c>
      <c r="F273" s="45">
        <f t="shared" ref="F273:F277" si="61">IF(D273&lt;&gt;0,IF(E273/D273&gt;=100,"&gt;&gt;100",E273/D273*100),"-")</f>
        <v>113.15227891985803</v>
      </c>
    </row>
    <row r="274" spans="1:6" ht="12.75" customHeight="1" x14ac:dyDescent="0.2">
      <c r="A274" s="63">
        <v>381</v>
      </c>
      <c r="B274" s="64" t="s">
        <v>541</v>
      </c>
      <c r="C274" s="247" t="s">
        <v>542</v>
      </c>
      <c r="D274" s="60">
        <f t="shared" ref="D274:E274" si="62">SUM(D275:D277)</f>
        <v>59571.96</v>
      </c>
      <c r="E274" s="60">
        <f t="shared" si="62"/>
        <v>60505.57</v>
      </c>
      <c r="F274" s="45">
        <f t="shared" si="61"/>
        <v>101.56719705042438</v>
      </c>
    </row>
    <row r="275" spans="1:6" ht="12.75" customHeight="1" x14ac:dyDescent="0.2">
      <c r="A275" s="63">
        <v>3811</v>
      </c>
      <c r="B275" s="64" t="s">
        <v>543</v>
      </c>
      <c r="C275" s="247" t="s">
        <v>544</v>
      </c>
      <c r="D275" s="194">
        <v>59571.96</v>
      </c>
      <c r="E275" s="194">
        <v>60505.57</v>
      </c>
      <c r="F275" s="45">
        <f t="shared" si="61"/>
        <v>101.56719705042438</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24832.5</v>
      </c>
      <c r="E278" s="60">
        <f t="shared" si="63"/>
        <v>35000</v>
      </c>
      <c r="F278" s="45">
        <f t="shared" ref="F278:F282" si="64">IF(D278&lt;&gt;0,IF(E278/D278&gt;=100,"&gt;&gt;100",E278/D278*100),"-")</f>
        <v>140.94432699083862</v>
      </c>
    </row>
    <row r="279" spans="1:6" ht="12.75" customHeight="1" x14ac:dyDescent="0.2">
      <c r="A279" s="63">
        <v>3821</v>
      </c>
      <c r="B279" s="64" t="s">
        <v>551</v>
      </c>
      <c r="C279" s="247" t="s">
        <v>552</v>
      </c>
      <c r="D279" s="194">
        <v>24832.5</v>
      </c>
      <c r="E279" s="194">
        <v>35000</v>
      </c>
      <c r="F279" s="45">
        <f t="shared" si="64"/>
        <v>140.94432699083862</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623524.53999999992</v>
      </c>
      <c r="E299" s="60">
        <f>E152-E297+E298</f>
        <v>828226.34000000008</v>
      </c>
      <c r="F299" s="45">
        <f t="shared" si="68"/>
        <v>132.82979046823084</v>
      </c>
    </row>
    <row r="300" spans="1:6" ht="12.75" customHeight="1" x14ac:dyDescent="0.2">
      <c r="A300" s="63" t="s">
        <v>582</v>
      </c>
      <c r="B300" s="64" t="s">
        <v>593</v>
      </c>
      <c r="C300" s="247" t="s">
        <v>594</v>
      </c>
      <c r="D300" s="60">
        <f>IF(D6&gt;=D299,D6-D299,0)</f>
        <v>312176.77</v>
      </c>
      <c r="E300" s="60">
        <f>IF(E6&gt;=E299,E6-E299,0)</f>
        <v>133435.6599999998</v>
      </c>
      <c r="F300" s="45">
        <f t="shared" si="68"/>
        <v>42.743622467488471</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2397340.91</v>
      </c>
      <c r="E302" s="194">
        <v>2597412.5099999998</v>
      </c>
      <c r="F302" s="45">
        <f t="shared" si="68"/>
        <v>108.34556316815198</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32639.3</v>
      </c>
      <c r="E304" s="194">
        <v>27206.28</v>
      </c>
      <c r="F304" s="45">
        <f t="shared" si="68"/>
        <v>83.354361153578665</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254072.7</v>
      </c>
      <c r="E360" s="60">
        <f t="shared" si="86"/>
        <v>335556.9</v>
      </c>
      <c r="F360" s="45">
        <f t="shared" si="72"/>
        <v>132.07121426268938</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254072.7</v>
      </c>
      <c r="E373" s="60">
        <f t="shared" si="90"/>
        <v>335556.9</v>
      </c>
      <c r="F373" s="45">
        <f t="shared" si="72"/>
        <v>132.07121426268938</v>
      </c>
    </row>
    <row r="374" spans="1:6" ht="12.75" customHeight="1" x14ac:dyDescent="0.2">
      <c r="A374" s="63">
        <v>421</v>
      </c>
      <c r="B374" s="64" t="s">
        <v>732</v>
      </c>
      <c r="C374" s="247" t="s">
        <v>733</v>
      </c>
      <c r="D374" s="60">
        <f t="shared" ref="D374:E374" si="91">SUM(D375:D378)</f>
        <v>186436.58</v>
      </c>
      <c r="E374" s="60">
        <f t="shared" si="91"/>
        <v>317057.90000000002</v>
      </c>
      <c r="F374" s="45">
        <f t="shared" si="72"/>
        <v>170.06206614603209</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167534.51999999999</v>
      </c>
      <c r="E376" s="194">
        <v>62229.88</v>
      </c>
      <c r="F376" s="45">
        <f t="shared" si="72"/>
        <v>37.144512068318818</v>
      </c>
    </row>
    <row r="377" spans="1:6" ht="12.75" customHeight="1" x14ac:dyDescent="0.2">
      <c r="A377" s="63">
        <v>4213</v>
      </c>
      <c r="B377" s="64" t="s">
        <v>642</v>
      </c>
      <c r="C377" s="247" t="s">
        <v>736</v>
      </c>
      <c r="D377" s="194">
        <v>0</v>
      </c>
      <c r="E377" s="194">
        <v>250001.44</v>
      </c>
      <c r="F377" s="45" t="str">
        <f t="shared" si="72"/>
        <v>-</v>
      </c>
    </row>
    <row r="378" spans="1:6" ht="12.75" customHeight="1" x14ac:dyDescent="0.2">
      <c r="A378" s="63">
        <v>4214</v>
      </c>
      <c r="B378" s="64" t="s">
        <v>644</v>
      </c>
      <c r="C378" s="247" t="s">
        <v>737</v>
      </c>
      <c r="D378" s="194">
        <v>18902.060000000001</v>
      </c>
      <c r="E378" s="194">
        <v>4826.58</v>
      </c>
      <c r="F378" s="45">
        <f t="shared" si="72"/>
        <v>25.534677172752595</v>
      </c>
    </row>
    <row r="379" spans="1:6" ht="12.75" customHeight="1" x14ac:dyDescent="0.2">
      <c r="A379" s="63">
        <v>422</v>
      </c>
      <c r="B379" s="64" t="s">
        <v>738</v>
      </c>
      <c r="C379" s="247" t="s">
        <v>739</v>
      </c>
      <c r="D379" s="60">
        <f t="shared" ref="D379:E379" si="92">SUM(D380:D387)</f>
        <v>25779.11</v>
      </c>
      <c r="E379" s="60">
        <f t="shared" si="92"/>
        <v>1699</v>
      </c>
      <c r="F379" s="45">
        <f t="shared" si="72"/>
        <v>6.5906076664399977</v>
      </c>
    </row>
    <row r="380" spans="1:6" ht="12.75" customHeight="1" x14ac:dyDescent="0.2">
      <c r="A380" s="63">
        <v>4221</v>
      </c>
      <c r="B380" s="64" t="s">
        <v>648</v>
      </c>
      <c r="C380" s="247" t="s">
        <v>740</v>
      </c>
      <c r="D380" s="194">
        <v>2000</v>
      </c>
      <c r="E380" s="194"/>
      <c r="F380" s="45">
        <f t="shared" si="72"/>
        <v>0</v>
      </c>
    </row>
    <row r="381" spans="1:6" ht="12.75" customHeight="1" x14ac:dyDescent="0.2">
      <c r="A381" s="63">
        <v>4222</v>
      </c>
      <c r="B381" s="64" t="s">
        <v>741</v>
      </c>
      <c r="C381" s="247" t="s">
        <v>742</v>
      </c>
      <c r="D381" s="194">
        <v>1144.68</v>
      </c>
      <c r="E381" s="194"/>
      <c r="F381" s="45">
        <f t="shared" si="72"/>
        <v>0</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22634.43</v>
      </c>
      <c r="E386" s="194">
        <v>1699</v>
      </c>
      <c r="F386" s="45">
        <f t="shared" si="72"/>
        <v>7.5062636876652071</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41857.01</v>
      </c>
      <c r="E388" s="60">
        <f t="shared" si="93"/>
        <v>0</v>
      </c>
      <c r="F388" s="45">
        <f t="shared" si="72"/>
        <v>0</v>
      </c>
    </row>
    <row r="389" spans="1:6" ht="12.75" customHeight="1" x14ac:dyDescent="0.2">
      <c r="A389" s="63">
        <v>4231</v>
      </c>
      <c r="B389" s="64" t="s">
        <v>666</v>
      </c>
      <c r="C389" s="247" t="s">
        <v>751</v>
      </c>
      <c r="D389" s="194">
        <v>41857.01</v>
      </c>
      <c r="E389" s="194"/>
      <c r="F389" s="45">
        <f t="shared" si="72"/>
        <v>0</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16800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v>16800</v>
      </c>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254072.7</v>
      </c>
      <c r="E418" s="60">
        <f t="shared" si="102"/>
        <v>335556.9</v>
      </c>
      <c r="F418" s="45">
        <f t="shared" si="72"/>
        <v>132.07121426268938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1555931.19</v>
      </c>
      <c r="E420" s="194">
        <v>1697936.39</v>
      </c>
      <c r="F420" s="45">
        <f t="shared" si="72"/>
        <v>109.12670180485296</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935701.30999999994</v>
      </c>
      <c r="E422" s="60">
        <f>E6+E308</f>
        <v>961661.99999999988</v>
      </c>
      <c r="F422" s="45">
        <f t="shared" si="72"/>
        <v>102.77446335946669</v>
      </c>
    </row>
    <row r="423" spans="1:6" ht="12.75" customHeight="1" x14ac:dyDescent="0.2">
      <c r="A423" s="63" t="s">
        <v>582</v>
      </c>
      <c r="B423" s="64" t="s">
        <v>805</v>
      </c>
      <c r="C423" s="247" t="s">
        <v>806</v>
      </c>
      <c r="D423" s="60">
        <f t="shared" ref="D423:E423" si="103">D299+D360</f>
        <v>877597.24</v>
      </c>
      <c r="E423" s="60">
        <f t="shared" si="103"/>
        <v>1163783.2400000002</v>
      </c>
      <c r="F423" s="45">
        <f t="shared" si="72"/>
        <v>132.61017548323196</v>
      </c>
    </row>
    <row r="424" spans="1:6" ht="12.75" customHeight="1" x14ac:dyDescent="0.2">
      <c r="A424" s="63" t="s">
        <v>582</v>
      </c>
      <c r="B424" s="64" t="s">
        <v>807</v>
      </c>
      <c r="C424" s="247" t="s">
        <v>808</v>
      </c>
      <c r="D424" s="60">
        <f t="shared" ref="D424:E424" si="104">IF(D422&gt;=D423,D422-D423,0)</f>
        <v>58104.069999999949</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202121.24000000034</v>
      </c>
      <c r="F425" s="45" t="str">
        <f t="shared" si="72"/>
        <v>-</v>
      </c>
    </row>
    <row r="426" spans="1:6" ht="12.75" customHeight="1" x14ac:dyDescent="0.2">
      <c r="A426" s="251" t="s">
        <v>811</v>
      </c>
      <c r="B426" s="183" t="s">
        <v>812</v>
      </c>
      <c r="C426" s="252" t="s">
        <v>813</v>
      </c>
      <c r="D426" s="60">
        <f t="shared" ref="D426:E426" si="106">IF(D302-D303+D419-D420&gt;=0,D302-D303+D419-D420,0)</f>
        <v>841409.7200000002</v>
      </c>
      <c r="E426" s="60">
        <f t="shared" si="106"/>
        <v>899476.11999999988</v>
      </c>
      <c r="F426" s="45">
        <f t="shared" si="72"/>
        <v>106.90108500291626</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32639.3</v>
      </c>
      <c r="E428" s="81">
        <f t="shared" si="108"/>
        <v>27206.28</v>
      </c>
      <c r="F428" s="61">
        <f t="shared" si="72"/>
        <v>83.354361153578665</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11889.48</v>
      </c>
      <c r="E641" s="194">
        <v>11889.48</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935701.30999999994</v>
      </c>
      <c r="E643" s="60">
        <f>E422+E430</f>
        <v>961661.99999999988</v>
      </c>
      <c r="F643" s="45">
        <f t="shared" si="109"/>
        <v>102.77446335946669</v>
      </c>
    </row>
    <row r="644" spans="1:6" ht="12.75" customHeight="1" x14ac:dyDescent="0.2">
      <c r="A644" s="63" t="s">
        <v>582</v>
      </c>
      <c r="B644" s="64" t="s">
        <v>1238</v>
      </c>
      <c r="C644" s="247" t="s">
        <v>1239</v>
      </c>
      <c r="D644" s="60">
        <f>D423+D535</f>
        <v>877597.24</v>
      </c>
      <c r="E644" s="60">
        <f>E423+E535</f>
        <v>1163783.2400000002</v>
      </c>
      <c r="F644" s="45">
        <f t="shared" si="109"/>
        <v>132.61017548323196</v>
      </c>
    </row>
    <row r="645" spans="1:6" ht="12.75" customHeight="1" x14ac:dyDescent="0.2">
      <c r="A645" s="63" t="s">
        <v>582</v>
      </c>
      <c r="B645" s="64" t="s">
        <v>1240</v>
      </c>
      <c r="C645" s="247" t="s">
        <v>1241</v>
      </c>
      <c r="D645" s="60">
        <f t="shared" ref="D645:E645" si="163">IF(D643&gt;=D644,D643-D644,0)</f>
        <v>58104.069999999949</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202121.24000000034</v>
      </c>
      <c r="F646" s="45" t="str">
        <f t="shared" si="109"/>
        <v>-</v>
      </c>
    </row>
    <row r="647" spans="1:6" ht="24" x14ac:dyDescent="0.2">
      <c r="A647" s="251" t="s">
        <v>1244</v>
      </c>
      <c r="B647" s="64" t="s">
        <v>1245</v>
      </c>
      <c r="C647" s="252" t="s">
        <v>1244</v>
      </c>
      <c r="D647" s="60">
        <f>IF(D426-D427+D641-D642&gt;=0,D426-D427+D641-D642,0)</f>
        <v>853299.20000000019</v>
      </c>
      <c r="E647" s="60">
        <f>IF(E426-E427+E641-E642&gt;=0,E426-E427+E641-E642,0)</f>
        <v>911365.59999999986</v>
      </c>
      <c r="F647" s="45">
        <f t="shared" si="109"/>
        <v>106.80492844713785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911403.27000000014</v>
      </c>
      <c r="E649" s="60">
        <f t="shared" si="165"/>
        <v>709244.35999999952</v>
      </c>
      <c r="F649" s="45">
        <f t="shared" si="109"/>
        <v>77.818939578744263</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965195.23</v>
      </c>
      <c r="E653" s="194">
        <v>1050999.31</v>
      </c>
      <c r="F653" s="45">
        <f t="shared" ref="F653:F740" si="167">IF(D653&lt;&gt;0,IF(E653/D653&gt;=100,"&gt;&gt;100",E653/D653*100),"-")</f>
        <v>108.88981600126641</v>
      </c>
    </row>
    <row r="654" spans="1:6" ht="12.75" customHeight="1" x14ac:dyDescent="0.2">
      <c r="A654" s="63" t="s">
        <v>1257</v>
      </c>
      <c r="B654" s="64" t="s">
        <v>1258</v>
      </c>
      <c r="C654" s="247" t="s">
        <v>1257</v>
      </c>
      <c r="D654" s="194">
        <v>945104.91</v>
      </c>
      <c r="E654" s="194">
        <v>1011026.01</v>
      </c>
      <c r="F654" s="45">
        <f t="shared" si="167"/>
        <v>106.97500344168141</v>
      </c>
    </row>
    <row r="655" spans="1:6" ht="12.75" customHeight="1" x14ac:dyDescent="0.2">
      <c r="A655" s="63" t="s">
        <v>1259</v>
      </c>
      <c r="B655" s="64" t="s">
        <v>1260</v>
      </c>
      <c r="C655" s="247" t="s">
        <v>1259</v>
      </c>
      <c r="D655" s="194">
        <v>859300.83</v>
      </c>
      <c r="E655" s="194">
        <v>1310448.76</v>
      </c>
      <c r="F655" s="45">
        <f t="shared" si="167"/>
        <v>152.50174493605459</v>
      </c>
    </row>
    <row r="656" spans="1:6" ht="24" x14ac:dyDescent="0.2">
      <c r="A656" s="63">
        <v>11</v>
      </c>
      <c r="B656" s="64" t="s">
        <v>1261</v>
      </c>
      <c r="C656" s="247" t="s">
        <v>1262</v>
      </c>
      <c r="D656" s="60">
        <f t="shared" ref="D656:E656" si="168">+D653+D654-D655</f>
        <v>1050999.31</v>
      </c>
      <c r="E656" s="60">
        <f t="shared" si="168"/>
        <v>751576.56</v>
      </c>
      <c r="F656" s="45">
        <f t="shared" si="167"/>
        <v>71.5106616007198</v>
      </c>
    </row>
    <row r="657" spans="1:6" ht="24" x14ac:dyDescent="0.2">
      <c r="A657" s="63" t="s">
        <v>582</v>
      </c>
      <c r="B657" s="64" t="s">
        <v>1263</v>
      </c>
      <c r="C657" s="247" t="s">
        <v>1264</v>
      </c>
      <c r="D657" s="253">
        <v>8</v>
      </c>
      <c r="E657" s="253">
        <v>8</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8</v>
      </c>
      <c r="E659" s="253">
        <v>8</v>
      </c>
      <c r="F659" s="45">
        <f t="shared" si="167"/>
        <v>100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2408.38</v>
      </c>
      <c r="E661" s="194">
        <v>2811.07</v>
      </c>
      <c r="F661" s="45">
        <f t="shared" si="167"/>
        <v>116.72036804823158</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v>355.2</v>
      </c>
      <c r="F663" s="71" t="str">
        <f t="shared" si="167"/>
        <v>-</v>
      </c>
    </row>
    <row r="664" spans="1:6" ht="12.75" customHeight="1" x14ac:dyDescent="0.2">
      <c r="A664" s="70" t="s">
        <v>1278</v>
      </c>
      <c r="B664" s="65" t="s">
        <v>1279</v>
      </c>
      <c r="C664" s="277" t="s">
        <v>1278</v>
      </c>
      <c r="D664" s="192"/>
      <c r="E664" s="192">
        <v>25110.23</v>
      </c>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v>1.56</v>
      </c>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333600.15999999997</v>
      </c>
      <c r="E669" s="194">
        <v>1817.4</v>
      </c>
      <c r="F669" s="45">
        <f t="shared" si="167"/>
        <v>0.5447839113746229</v>
      </c>
    </row>
    <row r="670" spans="1:6" ht="12.75" customHeight="1" x14ac:dyDescent="0.2">
      <c r="A670" s="63">
        <v>63312</v>
      </c>
      <c r="B670" s="64" t="s">
        <v>1290</v>
      </c>
      <c r="C670" s="247" t="s">
        <v>1291</v>
      </c>
      <c r="D670" s="194">
        <v>2125.27</v>
      </c>
      <c r="E670" s="194">
        <v>13992.86</v>
      </c>
      <c r="F670" s="45">
        <f t="shared" si="167"/>
        <v>658.40387339020458</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73700</v>
      </c>
      <c r="E673" s="194">
        <v>46400</v>
      </c>
      <c r="F673" s="45">
        <f t="shared" si="167"/>
        <v>62.957937584803261</v>
      </c>
    </row>
    <row r="674" spans="1:6" ht="12.75" customHeight="1" x14ac:dyDescent="0.2">
      <c r="A674" s="63">
        <v>63322</v>
      </c>
      <c r="B674" s="64" t="s">
        <v>1298</v>
      </c>
      <c r="C674" s="247" t="s">
        <v>1299</v>
      </c>
      <c r="D674" s="194">
        <v>16015.8</v>
      </c>
      <c r="E674" s="194"/>
      <c r="F674" s="45">
        <f t="shared" si="167"/>
        <v>0</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6003.97</v>
      </c>
      <c r="E677" s="192">
        <v>13875.26</v>
      </c>
      <c r="F677" s="71">
        <f t="shared" si="167"/>
        <v>231.10142122628861</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17356.04</v>
      </c>
      <c r="E703" s="192">
        <v>48148.28</v>
      </c>
      <c r="F703" s="71">
        <f t="shared" si="167"/>
        <v>277.41512464824922</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22727.95</v>
      </c>
      <c r="E706" s="192"/>
      <c r="F706" s="71">
        <f t="shared" si="167"/>
        <v>0</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3355.55</v>
      </c>
      <c r="E734" s="192">
        <v>4342.3100000000004</v>
      </c>
      <c r="F734" s="71">
        <f t="shared" si="167"/>
        <v>129.40680365364844</v>
      </c>
    </row>
    <row r="735" spans="1:6" ht="12.75" customHeight="1" x14ac:dyDescent="0.2">
      <c r="A735" s="63" t="s">
        <v>1400</v>
      </c>
      <c r="B735" s="64" t="s">
        <v>1401</v>
      </c>
      <c r="C735" s="247" t="s">
        <v>1400</v>
      </c>
      <c r="D735" s="194">
        <v>28.66</v>
      </c>
      <c r="E735" s="194">
        <v>28.66</v>
      </c>
      <c r="F735" s="45">
        <f t="shared" si="167"/>
        <v>100</v>
      </c>
    </row>
    <row r="736" spans="1:6" ht="12.75" customHeight="1" x14ac:dyDescent="0.2">
      <c r="A736" s="63" t="s">
        <v>1402</v>
      </c>
      <c r="B736" s="64" t="s">
        <v>1403</v>
      </c>
      <c r="C736" s="247" t="s">
        <v>1402</v>
      </c>
      <c r="D736" s="194">
        <v>1798</v>
      </c>
      <c r="E736" s="194"/>
      <c r="F736" s="45">
        <f t="shared" si="167"/>
        <v>0</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1934.02</v>
      </c>
      <c r="E738" s="194">
        <v>1379.55</v>
      </c>
      <c r="F738" s="45">
        <f t="shared" si="167"/>
        <v>71.330699785938094</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955.23</v>
      </c>
      <c r="E741" s="192">
        <v>1522.37</v>
      </c>
      <c r="F741" s="71">
        <f t="shared" ref="F741:F1006" si="169">IF(D741&lt;&gt;0,IF(E741/D741&gt;=100,"&gt;&gt;100",E741/D741*100),"-")</f>
        <v>159.37208839755868</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19287.689999999999</v>
      </c>
      <c r="E777" s="192">
        <v>27147.29</v>
      </c>
      <c r="F777" s="71">
        <f t="shared" si="169"/>
        <v>140.74930694137041</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25507.98</v>
      </c>
      <c r="E780" s="192">
        <v>117.6</v>
      </c>
      <c r="F780" s="71">
        <f t="shared" si="169"/>
        <v>0.46103219463085665</v>
      </c>
    </row>
    <row r="781" spans="1:6" ht="12.75" customHeight="1" x14ac:dyDescent="0.2">
      <c r="A781" s="70">
        <v>36315</v>
      </c>
      <c r="B781" s="65" t="s">
        <v>1492</v>
      </c>
      <c r="C781" s="278" t="s">
        <v>1493</v>
      </c>
      <c r="D781" s="192">
        <v>5534.57</v>
      </c>
      <c r="E781" s="192">
        <v>10745.86</v>
      </c>
      <c r="F781" s="71">
        <f t="shared" si="169"/>
        <v>194.15889581304421</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19900</v>
      </c>
      <c r="E787" s="192">
        <v>34975.870000000003</v>
      </c>
      <c r="F787" s="71">
        <f t="shared" si="169"/>
        <v>175.7581407035176</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4852.01</v>
      </c>
      <c r="E843" s="194">
        <v>47643.47</v>
      </c>
      <c r="F843" s="45">
        <f t="shared" si="169"/>
        <v>981.93264234822277</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1500</v>
      </c>
      <c r="E848" s="194">
        <v>1700</v>
      </c>
      <c r="F848" s="45">
        <f t="shared" si="169"/>
        <v>113.33333333333333</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10175.84</v>
      </c>
      <c r="E850" s="194">
        <v>21958.5</v>
      </c>
      <c r="F850" s="45">
        <f t="shared" si="169"/>
        <v>215.79053915942072</v>
      </c>
    </row>
    <row r="851" spans="1:6" ht="12.75" customHeight="1" x14ac:dyDescent="0.2">
      <c r="A851" s="63">
        <v>37221</v>
      </c>
      <c r="B851" s="64" t="s">
        <v>1631</v>
      </c>
      <c r="C851" s="247" t="s">
        <v>1632</v>
      </c>
      <c r="D851" s="194">
        <v>14800</v>
      </c>
      <c r="E851" s="194">
        <v>14080</v>
      </c>
      <c r="F851" s="45">
        <f t="shared" si="169"/>
        <v>95.135135135135144</v>
      </c>
    </row>
    <row r="852" spans="1:6" ht="12.75" customHeight="1" x14ac:dyDescent="0.2">
      <c r="A852" s="63" t="s">
        <v>1633</v>
      </c>
      <c r="B852" s="64" t="s">
        <v>1610</v>
      </c>
      <c r="C852" s="247" t="s">
        <v>1633</v>
      </c>
      <c r="D852" s="194">
        <v>6437.41</v>
      </c>
      <c r="E852" s="194">
        <v>7346.11</v>
      </c>
      <c r="F852" s="45">
        <f t="shared" si="169"/>
        <v>114.11592550420121</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2940</v>
      </c>
      <c r="E855" s="194">
        <v>2575.4499999999998</v>
      </c>
      <c r="F855" s="45">
        <f t="shared" si="169"/>
        <v>87.600340136054413</v>
      </c>
    </row>
    <row r="856" spans="1:6" ht="12.75" customHeight="1" x14ac:dyDescent="0.2">
      <c r="A856" s="63">
        <v>38117</v>
      </c>
      <c r="B856" s="64" t="s">
        <v>1640</v>
      </c>
      <c r="C856" s="247" t="s">
        <v>1641</v>
      </c>
      <c r="D856" s="194">
        <v>200</v>
      </c>
      <c r="E856" s="194">
        <v>300</v>
      </c>
      <c r="F856" s="45">
        <f t="shared" si="169"/>
        <v>150</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281" zoomScaleNormal="100" workbookViewId="0">
      <selection activeCell="D392" sqref="D39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3243048.81</v>
      </c>
      <c r="E6" s="180">
        <f t="shared" si="0"/>
        <v>3190797.58</v>
      </c>
      <c r="F6" s="181">
        <f t="shared" ref="F6:F298" si="1">IF(D6&gt;0,IF(E6/D6&gt;=100,"&gt;&gt;100",E6/D6*100),"-")</f>
        <v>98.388823817918421</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2148473.83</v>
      </c>
      <c r="E7" s="79">
        <f t="shared" si="2"/>
        <v>2400900.06</v>
      </c>
      <c r="F7" s="71">
        <f t="shared" si="1"/>
        <v>111.7490949377773</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180416.27</v>
      </c>
      <c r="E8" s="79">
        <f>E9+E10-E11</f>
        <v>178496.07</v>
      </c>
      <c r="F8" s="71">
        <f t="shared" si="1"/>
        <v>98.935683572218863</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150540.37</v>
      </c>
      <c r="E9" s="192">
        <v>148620.17000000001</v>
      </c>
      <c r="F9" s="71">
        <f t="shared" si="1"/>
        <v>98.724461750691873</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29875.9</v>
      </c>
      <c r="E10" s="192">
        <v>29875.9</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1423331.89</v>
      </c>
      <c r="E12" s="79">
        <f t="shared" si="3"/>
        <v>1763385.76</v>
      </c>
      <c r="F12" s="71">
        <f t="shared" si="1"/>
        <v>123.89139682663894</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1286191.8499999999</v>
      </c>
      <c r="E13" s="79">
        <f t="shared" si="4"/>
        <v>1657095.16</v>
      </c>
      <c r="F13" s="71">
        <f t="shared" si="1"/>
        <v>128.83732391866735</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45869</v>
      </c>
      <c r="E14" s="192">
        <v>45869</v>
      </c>
      <c r="F14" s="71">
        <f t="shared" si="1"/>
        <v>100</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925358.82</v>
      </c>
      <c r="E15" s="192">
        <v>1088720.17</v>
      </c>
      <c r="F15" s="71">
        <f t="shared" si="1"/>
        <v>117.65383832403519</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421224.1</v>
      </c>
      <c r="E16" s="192">
        <v>677428.09</v>
      </c>
      <c r="F16" s="71">
        <f t="shared" si="1"/>
        <v>160.82367794245391</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346997.7</v>
      </c>
      <c r="E17" s="192">
        <v>346997.7</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453257.77</v>
      </c>
      <c r="E18" s="192">
        <v>501919.8</v>
      </c>
      <c r="F18" s="71">
        <f t="shared" si="1"/>
        <v>110.73606085120173</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53389.8</v>
      </c>
      <c r="E19" s="79">
        <f t="shared" si="5"/>
        <v>34041.160000000003</v>
      </c>
      <c r="F19" s="71">
        <f t="shared" si="1"/>
        <v>63.759669449969849</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16503.13</v>
      </c>
      <c r="E20" s="192">
        <v>16503.13</v>
      </c>
      <c r="F20" s="71">
        <f t="shared" si="1"/>
        <v>100</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1510.87</v>
      </c>
      <c r="E21" s="192">
        <v>1510.87</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13024.67</v>
      </c>
      <c r="E22" s="192">
        <v>13024.67</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9658.09</v>
      </c>
      <c r="E25" s="192">
        <v>9658.09</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106089.83</v>
      </c>
      <c r="E26" s="192">
        <v>107259.83</v>
      </c>
      <c r="F26" s="71">
        <f t="shared" si="1"/>
        <v>101.10283898089006</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93396.79</v>
      </c>
      <c r="E28" s="192">
        <v>113915.43</v>
      </c>
      <c r="F28" s="71">
        <f t="shared" si="1"/>
        <v>121.96932035886887</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68715.55</v>
      </c>
      <c r="E29" s="79">
        <f t="shared" si="6"/>
        <v>58705.390000000014</v>
      </c>
      <c r="F29" s="71">
        <f t="shared" si="1"/>
        <v>85.432467614681116</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79583.47</v>
      </c>
      <c r="E30" s="192">
        <v>79583.47</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78046.320000000007</v>
      </c>
      <c r="E32" s="192">
        <v>78046.320000000007</v>
      </c>
      <c r="F32" s="71">
        <f t="shared" si="1"/>
        <v>100</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88914.240000000005</v>
      </c>
      <c r="E34" s="192">
        <v>98924.4</v>
      </c>
      <c r="F34" s="71">
        <f t="shared" si="1"/>
        <v>111.25821915589673</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12436.01</v>
      </c>
      <c r="E35" s="79">
        <f t="shared" si="7"/>
        <v>12436.01</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12436.01</v>
      </c>
      <c r="E37" s="192">
        <v>12436.01</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2598.6800000000012</v>
      </c>
      <c r="E45" s="79">
        <f t="shared" si="9"/>
        <v>1108.0400000000009</v>
      </c>
      <c r="F45" s="71">
        <f t="shared" si="1"/>
        <v>42.638570351101343</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6015.01</v>
      </c>
      <c r="E47" s="192">
        <v>6015.01</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3291.53</v>
      </c>
      <c r="E48" s="192">
        <v>3291.53</v>
      </c>
      <c r="F48" s="71">
        <f t="shared" si="1"/>
        <v>100</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6707.86</v>
      </c>
      <c r="E50" s="192">
        <v>8198.5</v>
      </c>
      <c r="F50" s="71">
        <f t="shared" si="1"/>
        <v>122.22228847948526</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6514.48</v>
      </c>
      <c r="E54" s="192">
        <v>7059.94</v>
      </c>
      <c r="F54" s="71">
        <f t="shared" si="1"/>
        <v>108.37303975144602</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6514.48</v>
      </c>
      <c r="E55" s="192">
        <v>7059.94</v>
      </c>
      <c r="F55" s="71">
        <f t="shared" si="1"/>
        <v>108.37303975144602</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544725.66999999993</v>
      </c>
      <c r="E56" s="79">
        <f t="shared" si="11"/>
        <v>459018.23</v>
      </c>
      <c r="F56" s="71">
        <f t="shared" si="1"/>
        <v>84.265944360580619</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132980.07999999999</v>
      </c>
      <c r="E57" s="192">
        <v>25646.06</v>
      </c>
      <c r="F57" s="71">
        <f t="shared" si="1"/>
        <v>19.285640375611145</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393752.97</v>
      </c>
      <c r="E58" s="192">
        <v>393752.97</v>
      </c>
      <c r="F58" s="71">
        <f t="shared" si="1"/>
        <v>100</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4255.43</v>
      </c>
      <c r="E59" s="192">
        <v>4255.43</v>
      </c>
      <c r="F59" s="71">
        <f t="shared" si="1"/>
        <v>100</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13737.19</v>
      </c>
      <c r="E61" s="192">
        <v>35363.769999999997</v>
      </c>
      <c r="F61" s="71">
        <f t="shared" si="1"/>
        <v>257.43088652046009</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1094574.98</v>
      </c>
      <c r="E69" s="79">
        <f>E70+E82+E88+E119+E135+E147+E165+E171</f>
        <v>789897.5199999999</v>
      </c>
      <c r="F69" s="71">
        <f t="shared" si="1"/>
        <v>72.164770292849184</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1050999.3099999998</v>
      </c>
      <c r="E70" s="79">
        <f t="shared" si="12"/>
        <v>751576.55999999994</v>
      </c>
      <c r="F70" s="71">
        <f t="shared" si="1"/>
        <v>71.5106616007198</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1050042.3899999999</v>
      </c>
      <c r="E71" s="79">
        <f t="shared" si="13"/>
        <v>750164.46</v>
      </c>
      <c r="F71" s="71">
        <f t="shared" si="1"/>
        <v>71.441350096351826</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1050042.3899999999</v>
      </c>
      <c r="E73" s="192">
        <v>750164.46</v>
      </c>
      <c r="F73" s="71">
        <f t="shared" si="1"/>
        <v>71.441350096351826</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956.92</v>
      </c>
      <c r="E80" s="192">
        <v>1412.1</v>
      </c>
      <c r="F80" s="71">
        <f t="shared" si="1"/>
        <v>147.56719474982233</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0.02</v>
      </c>
      <c r="E82" s="79">
        <f>SUM(E83:E85)-E86+E87</f>
        <v>178.33</v>
      </c>
      <c r="F82" s="71" t="str">
        <f t="shared" si="1"/>
        <v>&gt;&gt;100</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0.02</v>
      </c>
      <c r="E85" s="192">
        <v>0.02</v>
      </c>
      <c r="F85" s="71">
        <f t="shared" si="1"/>
        <v>100</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0</v>
      </c>
      <c r="E87" s="192">
        <v>178.31</v>
      </c>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9431.2099999999991</v>
      </c>
      <c r="E89" s="79">
        <f t="shared" si="16"/>
        <v>9431.2099999999991</v>
      </c>
      <c r="F89" s="71">
        <f t="shared" si="1"/>
        <v>100</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9431.2099999999991</v>
      </c>
      <c r="E90" s="192">
        <v>9431.2099999999991</v>
      </c>
      <c r="F90" s="71">
        <f t="shared" si="1"/>
        <v>100</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9431.2099999999991</v>
      </c>
      <c r="E118" s="192">
        <v>9431.2099999999991</v>
      </c>
      <c r="F118" s="71">
        <f t="shared" si="1"/>
        <v>100</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10936.35</v>
      </c>
      <c r="E135" s="79">
        <f t="shared" si="21"/>
        <v>10936.35</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10936.35</v>
      </c>
      <c r="E136" s="79">
        <f t="shared" si="22"/>
        <v>10936.35</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10936.35</v>
      </c>
      <c r="E140" s="192">
        <v>10936.35</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32639.300000000007</v>
      </c>
      <c r="E147" s="79">
        <f t="shared" si="24"/>
        <v>27206.280000000002</v>
      </c>
      <c r="F147" s="71">
        <f t="shared" si="1"/>
        <v>83.354361153578651</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2673.9</v>
      </c>
      <c r="E148" s="192">
        <v>2779.2</v>
      </c>
      <c r="F148" s="71">
        <f t="shared" si="1"/>
        <v>103.93806799057555</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3208.52</v>
      </c>
      <c r="E150" s="79">
        <f t="shared" si="25"/>
        <v>64.3</v>
      </c>
      <c r="F150" s="71">
        <f t="shared" si="1"/>
        <v>2.0040392455088325</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3208.52</v>
      </c>
      <c r="E158" s="192">
        <v>64.3</v>
      </c>
      <c r="F158" s="71">
        <f t="shared" si="1"/>
        <v>2.0040392455088325</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21053.02</v>
      </c>
      <c r="E159" s="192">
        <v>18443.53</v>
      </c>
      <c r="F159" s="71">
        <f t="shared" si="1"/>
        <v>87.605151184960633</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7750.92</v>
      </c>
      <c r="E160" s="192">
        <v>7966.31</v>
      </c>
      <c r="F160" s="71">
        <f t="shared" si="1"/>
        <v>102.77889592461283</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111.49</v>
      </c>
      <c r="E163" s="192">
        <v>111.49</v>
      </c>
      <c r="F163" s="71">
        <f t="shared" si="1"/>
        <v>100</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2158.5500000000002</v>
      </c>
      <c r="E164" s="192">
        <v>2158.5500000000002</v>
      </c>
      <c r="F164" s="71">
        <f t="shared" si="1"/>
        <v>100</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3243048.81</v>
      </c>
      <c r="E176" s="79">
        <f>E177+E251</f>
        <v>3190797.58</v>
      </c>
      <c r="F176" s="71">
        <f t="shared" si="1"/>
        <v>98.388823817918421</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139595.85</v>
      </c>
      <c r="E177" s="79">
        <f>E178+E197+E203+E219+E247+E248</f>
        <v>42510.32</v>
      </c>
      <c r="F177" s="71">
        <f t="shared" si="1"/>
        <v>30.452423908017323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26636.33</v>
      </c>
      <c r="E178" s="79">
        <f>SUM(E179:E181)+E185+E186+SUM(E194:E196)</f>
        <v>25279.43</v>
      </c>
      <c r="F178" s="71">
        <f t="shared" si="1"/>
        <v>94.90582974456315</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12639.17</v>
      </c>
      <c r="E179" s="192">
        <v>14380.17</v>
      </c>
      <c r="F179" s="71">
        <f t="shared" si="1"/>
        <v>113.7746386827616</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11465.45</v>
      </c>
      <c r="E180" s="192">
        <v>9988.51</v>
      </c>
      <c r="F180" s="71">
        <f t="shared" si="1"/>
        <v>87.118342498549978</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199.84</v>
      </c>
      <c r="E181" s="79">
        <f t="shared" si="28"/>
        <v>298.58</v>
      </c>
      <c r="F181" s="71">
        <f t="shared" si="1"/>
        <v>149.40952762209767</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199.84</v>
      </c>
      <c r="E184" s="192">
        <v>298.58</v>
      </c>
      <c r="F184" s="71">
        <f t="shared" si="1"/>
        <v>149.40952762209767</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1531.87</v>
      </c>
      <c r="E194" s="192">
        <v>612.16999999999996</v>
      </c>
      <c r="F194" s="71">
        <f t="shared" si="1"/>
        <v>39.96226833869715</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800</v>
      </c>
      <c r="E196" s="192"/>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112959.52</v>
      </c>
      <c r="E197" s="79">
        <f>SUM(E198:E202)</f>
        <v>5323.76</v>
      </c>
      <c r="F197" s="71">
        <f t="shared" si="1"/>
        <v>4.7129803667720971</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112959.52</v>
      </c>
      <c r="E199" s="192">
        <v>5323.76</v>
      </c>
      <c r="F199" s="71">
        <f t="shared" ref="F199:F202" si="30">IF(D199&gt;0,IF(E199/D199&gt;=100,"&gt;&gt;100",E199/D199*100),"-")</f>
        <v>4.7129803667720971</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c r="E247" s="192">
        <v>11907.13</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3103452.96</v>
      </c>
      <c r="E251" s="79">
        <f>+E252+E255-E264+E274+E291</f>
        <v>3148287.2600000002</v>
      </c>
      <c r="F251" s="71">
        <f t="shared" si="1"/>
        <v>101.4446585973064</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2159410.39</v>
      </c>
      <c r="E252" s="79">
        <f>E253-E254</f>
        <v>2411836.62</v>
      </c>
      <c r="F252" s="71">
        <f t="shared" si="1"/>
        <v>111.6895904163914</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2159410.39</v>
      </c>
      <c r="E253" s="192">
        <v>2411836.62</v>
      </c>
      <c r="F253" s="71">
        <f t="shared" si="1"/>
        <v>111.6895904163914</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911403.27000000025</v>
      </c>
      <c r="E255" s="79">
        <f>E256-E260</f>
        <v>709244.3600000001</v>
      </c>
      <c r="F255" s="71">
        <f t="shared" si="1"/>
        <v>77.81893957874432</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2609339.66</v>
      </c>
      <c r="E256" s="79">
        <f>SUM(E257:E259)</f>
        <v>2701660.1600000001</v>
      </c>
      <c r="F256" s="71">
        <f t="shared" si="1"/>
        <v>103.53807905560291</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2597450.1800000002</v>
      </c>
      <c r="E257" s="192">
        <v>2689770.68</v>
      </c>
      <c r="F257" s="71">
        <f t="shared" si="1"/>
        <v>103.55427413818579</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11889.48</v>
      </c>
      <c r="E259" s="192">
        <v>11889.48</v>
      </c>
      <c r="F259" s="71">
        <f t="shared" si="1"/>
        <v>100</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1697936.39</v>
      </c>
      <c r="E260" s="79">
        <f>SUM(E261:E263)</f>
        <v>1992415.8</v>
      </c>
      <c r="F260" s="71">
        <f t="shared" si="1"/>
        <v>117.34337114949282</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1697936.39</v>
      </c>
      <c r="E262" s="192">
        <v>1992415.8</v>
      </c>
      <c r="F262" s="71">
        <f t="shared" si="1"/>
        <v>117.34337114949282</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32639.3</v>
      </c>
      <c r="E274" s="79">
        <f>SUM(E275:E277)+SUM(E286:E290)</f>
        <v>27206.280000000002</v>
      </c>
      <c r="F274" s="71">
        <f t="shared" si="1"/>
        <v>83.354361153578665</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v>647.21</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541.91</v>
      </c>
      <c r="E276" s="192"/>
      <c r="F276" s="71">
        <f t="shared" si="39"/>
        <v>0</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3208.52</v>
      </c>
      <c r="E277" s="79">
        <f>SUM(E278:E285)</f>
        <v>64.3</v>
      </c>
      <c r="F277" s="71">
        <f t="shared" si="39"/>
        <v>2.0040392455088325</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3208.52</v>
      </c>
      <c r="E285" s="192">
        <v>64.3</v>
      </c>
      <c r="F285" s="71">
        <f t="shared" si="39"/>
        <v>2.0040392455088325</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21026.46</v>
      </c>
      <c r="E286" s="192">
        <v>18416.97</v>
      </c>
      <c r="F286" s="71">
        <f t="shared" si="39"/>
        <v>87.589494379938429</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7750.92</v>
      </c>
      <c r="E287" s="192">
        <v>7966.31</v>
      </c>
      <c r="F287" s="71">
        <f t="shared" si="39"/>
        <v>102.77889592461283</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111.49</v>
      </c>
      <c r="E290" s="192">
        <v>111.49</v>
      </c>
      <c r="F290" s="71">
        <f t="shared" si="39"/>
        <v>100</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282375.40000000002</v>
      </c>
      <c r="E297" s="79">
        <f t="shared" si="42"/>
        <v>346739.26</v>
      </c>
      <c r="F297" s="71">
        <f t="shared" si="1"/>
        <v>122.79372069946601</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282375.40000000002</v>
      </c>
      <c r="E298" s="193">
        <v>346739.26</v>
      </c>
      <c r="F298" s="75">
        <f t="shared" si="1"/>
        <v>122.79372069946601</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9431.2099999999991</v>
      </c>
      <c r="E300" s="192">
        <v>9431.2099999999991</v>
      </c>
      <c r="F300" s="71">
        <f t="shared" ref="F300:F365" si="43">IF(D300&gt;0,IF(E300/D300&gt;=100,"&gt;&gt;100",E300/D300*100),"-")</f>
        <v>100</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13573.43</v>
      </c>
      <c r="E302" s="192">
        <v>13630.28</v>
      </c>
      <c r="F302" s="71">
        <f t="shared" si="43"/>
        <v>100.41883297000096</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21224.42</v>
      </c>
      <c r="E303" s="192">
        <v>15734.55</v>
      </c>
      <c r="F303" s="71">
        <f t="shared" si="43"/>
        <v>74.134181287403862</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0</v>
      </c>
      <c r="E308" s="192">
        <v>123.2</v>
      </c>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55.11</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26636.33</v>
      </c>
      <c r="E337" s="192">
        <v>25279.43</v>
      </c>
      <c r="F337" s="71">
        <f t="shared" si="43"/>
        <v>94.90582974456315</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4990</v>
      </c>
      <c r="E338" s="192">
        <v>4990</v>
      </c>
      <c r="F338" s="71">
        <f t="shared" si="43"/>
        <v>100</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107969.52</v>
      </c>
      <c r="E339" s="192">
        <v>333.76</v>
      </c>
      <c r="F339" s="71">
        <f t="shared" si="43"/>
        <v>0.30912427877793658</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v>11907.13</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282375.40000000002</v>
      </c>
      <c r="E391" s="288">
        <v>346739.26</v>
      </c>
      <c r="F391" s="263">
        <f t="shared" si="44"/>
        <v>122.79372069946601</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1" workbookViewId="0">
      <selection activeCell="E141" sqref="E141"/>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174446.58</v>
      </c>
      <c r="E5" s="58">
        <f t="shared" si="0"/>
        <v>216732.42</v>
      </c>
      <c r="F5" s="59">
        <f t="shared" ref="F5:F141" si="1">IF(D5&gt;0,IF(E5/D5&gt;=100,"&gt;&gt;100",E5/D5*100),"-")</f>
        <v>124.23999369893066</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43355.28</v>
      </c>
      <c r="E6" s="60">
        <f t="shared" si="2"/>
        <v>51061.63</v>
      </c>
      <c r="F6" s="45">
        <f t="shared" si="1"/>
        <v>117.77488232113828</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43355.28</v>
      </c>
      <c r="E7" s="194">
        <v>51061.63</v>
      </c>
      <c r="F7" s="45">
        <f t="shared" si="1"/>
        <v>117.77488232113828</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122002.22</v>
      </c>
      <c r="E13" s="60">
        <f t="shared" si="4"/>
        <v>130727.94</v>
      </c>
      <c r="F13" s="45">
        <f t="shared" si="1"/>
        <v>107.15209936343781</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122002.22</v>
      </c>
      <c r="E14" s="194">
        <v>130727.94</v>
      </c>
      <c r="F14" s="45">
        <f t="shared" si="1"/>
        <v>107.15209936343781</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9089.08</v>
      </c>
      <c r="E19" s="194">
        <v>34942.85</v>
      </c>
      <c r="F19" s="45">
        <f t="shared" si="1"/>
        <v>384.44870107865705</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37634.25</v>
      </c>
      <c r="E28" s="60">
        <f t="shared" si="6"/>
        <v>60103.86</v>
      </c>
      <c r="F28" s="45">
        <f t="shared" si="1"/>
        <v>159.70521532912173</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34484.25</v>
      </c>
      <c r="E30" s="194">
        <v>58203.86</v>
      </c>
      <c r="F30" s="45">
        <f t="shared" si="1"/>
        <v>168.78389409658033</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3150</v>
      </c>
      <c r="E34" s="194">
        <v>1900</v>
      </c>
      <c r="F34" s="45">
        <f t="shared" si="1"/>
        <v>60.317460317460316</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80286.240000000005</v>
      </c>
      <c r="E35" s="60">
        <f t="shared" si="7"/>
        <v>345342.51999999996</v>
      </c>
      <c r="F35" s="45">
        <f t="shared" si="1"/>
        <v>430.13911225634678</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23800.31</v>
      </c>
      <c r="E39" s="60">
        <f t="shared" si="9"/>
        <v>31660.3</v>
      </c>
      <c r="F39" s="45">
        <f t="shared" si="1"/>
        <v>133.02473791307759</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23800.31</v>
      </c>
      <c r="E40" s="194">
        <v>31660.3</v>
      </c>
      <c r="F40" s="45">
        <f t="shared" si="1"/>
        <v>133.02473791307759</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56485.93</v>
      </c>
      <c r="E54" s="60">
        <f t="shared" si="12"/>
        <v>313682.21999999997</v>
      </c>
      <c r="F54" s="45">
        <f t="shared" si="1"/>
        <v>555.32806134200143</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56485.93</v>
      </c>
      <c r="E55" s="194">
        <v>313682.21999999997</v>
      </c>
      <c r="F55" s="45">
        <f t="shared" si="1"/>
        <v>555.32806134200143</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22928.33</v>
      </c>
      <c r="E75" s="60">
        <f t="shared" si="15"/>
        <v>23543.14</v>
      </c>
      <c r="F75" s="45">
        <f t="shared" si="1"/>
        <v>102.68144256472232</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22928.33</v>
      </c>
      <c r="E76" s="194">
        <v>23543.14</v>
      </c>
      <c r="F76" s="45">
        <f t="shared" si="1"/>
        <v>102.68144256472232</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168508.43</v>
      </c>
      <c r="E82" s="60">
        <f t="shared" si="16"/>
        <v>64192.680000000008</v>
      </c>
      <c r="F82" s="45">
        <f t="shared" si="1"/>
        <v>38.094640131653954</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72175.94</v>
      </c>
      <c r="E84" s="194">
        <v>40367.870000000003</v>
      </c>
      <c r="F84" s="45">
        <f t="shared" si="1"/>
        <v>55.929815392774941</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22624.9</v>
      </c>
      <c r="E86" s="194">
        <v>9671.26</v>
      </c>
      <c r="F86" s="45">
        <f t="shared" si="1"/>
        <v>42.746089485478386</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73707.59</v>
      </c>
      <c r="E88" s="194">
        <v>14153.55</v>
      </c>
      <c r="F88" s="45">
        <f t="shared" si="1"/>
        <v>19.202296534183251</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166629.80000000002</v>
      </c>
      <c r="E107" s="60">
        <f t="shared" si="21"/>
        <v>118444.11</v>
      </c>
      <c r="F107" s="45">
        <f t="shared" si="1"/>
        <v>71.082189380290913</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144770.57</v>
      </c>
      <c r="E108" s="194">
        <v>89696.88</v>
      </c>
      <c r="F108" s="45">
        <f t="shared" si="1"/>
        <v>61.957951812996249</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18859.23</v>
      </c>
      <c r="E109" s="194">
        <v>26247.23</v>
      </c>
      <c r="F109" s="45">
        <f t="shared" si="1"/>
        <v>139.17445197921654</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3000</v>
      </c>
      <c r="E111" s="194">
        <v>2500</v>
      </c>
      <c r="F111" s="45">
        <f t="shared" si="1"/>
        <v>83.333333333333343</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40547.03</v>
      </c>
      <c r="E114" s="60">
        <f t="shared" si="22"/>
        <v>20977.59</v>
      </c>
      <c r="F114" s="45">
        <f t="shared" si="1"/>
        <v>51.736440375534286</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25747.03</v>
      </c>
      <c r="E115" s="60">
        <f t="shared" si="23"/>
        <v>6897.59</v>
      </c>
      <c r="F115" s="45">
        <f t="shared" si="1"/>
        <v>26.78984721732953</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25747.03</v>
      </c>
      <c r="E117" s="194">
        <v>6897.59</v>
      </c>
      <c r="F117" s="45">
        <f t="shared" si="1"/>
        <v>26.78984721732953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14800</v>
      </c>
      <c r="E118" s="60">
        <f t="shared" si="24"/>
        <v>14080</v>
      </c>
      <c r="F118" s="45">
        <f t="shared" si="1"/>
        <v>95.135135135135144</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14800</v>
      </c>
      <c r="E120" s="194">
        <v>14080</v>
      </c>
      <c r="F120" s="45">
        <f t="shared" si="1"/>
        <v>95.135135135135144</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46446.590000000004</v>
      </c>
      <c r="E129" s="60">
        <f t="shared" si="26"/>
        <v>131614.12</v>
      </c>
      <c r="F129" s="45">
        <f t="shared" si="1"/>
        <v>283.36659375855146</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36409.58</v>
      </c>
      <c r="E133" s="194">
        <v>77565.2</v>
      </c>
      <c r="F133" s="45">
        <f t="shared" si="1"/>
        <v>213.03514075141757</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4440</v>
      </c>
      <c r="E135" s="194">
        <v>4275.45</v>
      </c>
      <c r="F135" s="45">
        <f t="shared" si="1"/>
        <v>96.293918918918919</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4852.01</v>
      </c>
      <c r="E137" s="194">
        <v>47643.47</v>
      </c>
      <c r="F137" s="45">
        <f t="shared" si="1"/>
        <v>981.93264234822277</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745</v>
      </c>
      <c r="E140" s="194">
        <v>2130</v>
      </c>
      <c r="F140" s="45">
        <f t="shared" si="1"/>
        <v>285.90604026845637</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737427.25</v>
      </c>
      <c r="E141" s="81">
        <f t="shared" si="28"/>
        <v>980950.44000000006</v>
      </c>
      <c r="F141" s="61">
        <f t="shared" si="1"/>
        <v>133.0233511170085</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E26" sqref="E26"/>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529</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529</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529</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v>529</v>
      </c>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3"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139595.85</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1031156.1400000001</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642799.71000000008</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192229.21</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192895.88</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4587.09</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27147.29</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35093.47</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95303.53</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95505.57</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37.67</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335556.9</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30982.16</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30982.16</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21817.37</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1128241.6700000002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644156.61</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190488.21</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194372.82</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4488.3500000000004</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27147.29</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35093.47</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96223.23</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95505.57</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837.67</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443192.74</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30982.080000000002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30982.080000000002</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9910.24</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42510.320000000065</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4990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4990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4990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37520.32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25279.43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333.76</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11907.13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abSelected="1" topLeftCell="A155"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11</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28135</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2019</v>
      </c>
      <c r="B1" s="398"/>
      <c r="C1" s="398"/>
    </row>
    <row r="2" spans="1:16" ht="33" customHeight="1" x14ac:dyDescent="0.2">
      <c r="A2" s="399" t="s">
        <v>2020</v>
      </c>
      <c r="B2" s="400"/>
      <c r="C2" s="397"/>
      <c r="D2" s="5"/>
      <c r="E2" s="5"/>
      <c r="F2" s="5"/>
      <c r="G2" s="5"/>
      <c r="H2" s="5"/>
      <c r="I2" s="5"/>
      <c r="J2" s="5"/>
      <c r="K2" s="5"/>
      <c r="L2" s="5"/>
      <c r="M2" s="5"/>
      <c r="N2" s="5"/>
      <c r="O2" s="5"/>
      <c r="P2" s="5"/>
    </row>
    <row r="3" spans="1:16" ht="18.75" customHeight="1" x14ac:dyDescent="0.2">
      <c r="A3" s="222" t="s">
        <v>2021</v>
      </c>
      <c r="B3" s="401"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7" t="s">
        <v>2103</v>
      </c>
      <c r="C46" s="397"/>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2" t="s">
        <v>2127</v>
      </c>
      <c r="C58" s="403"/>
      <c r="D58" s="5"/>
      <c r="E58" s="5"/>
      <c r="F58" s="5"/>
      <c r="G58" s="5"/>
      <c r="H58" s="5"/>
      <c r="I58" s="5"/>
      <c r="J58" s="5"/>
      <c r="K58" s="5"/>
      <c r="L58" s="5"/>
      <c r="M58" s="5"/>
      <c r="N58" s="5"/>
      <c r="O58" s="5"/>
      <c r="P58" s="5"/>
    </row>
    <row r="59" spans="1:16" ht="46.5" customHeight="1" x14ac:dyDescent="0.2">
      <c r="A59" s="302" t="s">
        <v>2128</v>
      </c>
      <c r="B59" s="394" t="s">
        <v>2129</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2026-02-09T13:33:16Z</cp:lastPrinted>
  <dcterms:created xsi:type="dcterms:W3CDTF">2022-04-01T05:14:30Z</dcterms:created>
  <dcterms:modified xsi:type="dcterms:W3CDTF">2026-02-09T13:59:49Z</dcterms:modified>
</cp:coreProperties>
</file>