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Općina Novo Virje\Financijski izvještaji\2025\3-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173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H340" i="9"/>
  <c r="G340" i="9"/>
  <c r="E340" i="9" s="1"/>
  <c r="B340" i="9" s="1"/>
  <c r="F340" i="9"/>
  <c r="F339" i="9"/>
  <c r="F338" i="9"/>
  <c r="F337" i="9"/>
  <c r="F336" i="9"/>
  <c r="H335" i="9"/>
  <c r="E335" i="9" s="1"/>
  <c r="B335" i="9" s="1"/>
  <c r="G335" i="9"/>
  <c r="F335" i="9"/>
  <c r="F334" i="9"/>
  <c r="H333" i="9"/>
  <c r="G333" i="9"/>
  <c r="E333" i="9" s="1"/>
  <c r="B333" i="9" s="1"/>
  <c r="F333" i="9"/>
  <c r="H332" i="9"/>
  <c r="G332" i="9"/>
  <c r="E332" i="9" s="1"/>
  <c r="B332" i="9" s="1"/>
  <c r="F332" i="9"/>
  <c r="H331" i="9"/>
  <c r="E331" i="9" s="1"/>
  <c r="B331" i="9" s="1"/>
  <c r="G331" i="9"/>
  <c r="F331" i="9"/>
  <c r="H330" i="9"/>
  <c r="G330" i="9"/>
  <c r="F330" i="9"/>
  <c r="E330" i="9"/>
  <c r="B330" i="9" s="1"/>
  <c r="H329" i="9"/>
  <c r="G329" i="9"/>
  <c r="F329" i="9"/>
  <c r="H328" i="9"/>
  <c r="G328" i="9"/>
  <c r="E328" i="9" s="1"/>
  <c r="B328" i="9" s="1"/>
  <c r="F328" i="9"/>
  <c r="H327" i="9"/>
  <c r="G327" i="9"/>
  <c r="F327" i="9"/>
  <c r="H326" i="9"/>
  <c r="G326" i="9"/>
  <c r="F326" i="9"/>
  <c r="H325" i="9"/>
  <c r="G325" i="9"/>
  <c r="E325" i="9" s="1"/>
  <c r="B325" i="9" s="1"/>
  <c r="F325" i="9"/>
  <c r="H324" i="9"/>
  <c r="G324" i="9"/>
  <c r="F324" i="9"/>
  <c r="H323" i="9"/>
  <c r="E323" i="9" s="1"/>
  <c r="B323" i="9" s="1"/>
  <c r="G323" i="9"/>
  <c r="F323" i="9"/>
  <c r="H322" i="9"/>
  <c r="G322" i="9"/>
  <c r="F322" i="9"/>
  <c r="H321" i="9"/>
  <c r="G321" i="9"/>
  <c r="E321" i="9" s="1"/>
  <c r="B321" i="9" s="1"/>
  <c r="F321" i="9"/>
  <c r="H320" i="9"/>
  <c r="G320" i="9"/>
  <c r="F320" i="9"/>
  <c r="H319" i="9"/>
  <c r="E319" i="9" s="1"/>
  <c r="B319" i="9" s="1"/>
  <c r="G319" i="9"/>
  <c r="F319" i="9"/>
  <c r="H318" i="9"/>
  <c r="G318" i="9"/>
  <c r="F318" i="9"/>
  <c r="E318" i="9"/>
  <c r="B318" i="9" s="1"/>
  <c r="H317" i="9"/>
  <c r="G317" i="9"/>
  <c r="E317" i="9" s="1"/>
  <c r="B317" i="9" s="1"/>
  <c r="F317" i="9"/>
  <c r="F316" i="9"/>
  <c r="F315" i="9"/>
  <c r="F314" i="9"/>
  <c r="H313" i="9"/>
  <c r="G313" i="9"/>
  <c r="E313" i="9" s="1"/>
  <c r="B313" i="9" s="1"/>
  <c r="F313" i="9"/>
  <c r="H312" i="9"/>
  <c r="G312" i="9"/>
  <c r="E312" i="9" s="1"/>
  <c r="B312" i="9" s="1"/>
  <c r="F312" i="9"/>
  <c r="H311" i="9"/>
  <c r="G311" i="9"/>
  <c r="F311" i="9"/>
  <c r="F310" i="9"/>
  <c r="F309" i="9"/>
  <c r="F308" i="9"/>
  <c r="H307" i="9"/>
  <c r="G307" i="9"/>
  <c r="F307" i="9"/>
  <c r="F306" i="9"/>
  <c r="H305" i="9"/>
  <c r="G305" i="9"/>
  <c r="E305" i="9" s="1"/>
  <c r="B305" i="9" s="1"/>
  <c r="F305" i="9"/>
  <c r="H304" i="9"/>
  <c r="G304" i="9"/>
  <c r="F304" i="9"/>
  <c r="E304" i="9"/>
  <c r="B304" i="9" s="1"/>
  <c r="H303" i="9"/>
  <c r="E303" i="9" s="1"/>
  <c r="B303" i="9" s="1"/>
  <c r="G303" i="9"/>
  <c r="F303" i="9"/>
  <c r="F302" i="9"/>
  <c r="F301" i="9"/>
  <c r="F300" i="9"/>
  <c r="F299" i="9"/>
  <c r="F298" i="9"/>
  <c r="F297" i="9"/>
  <c r="L296" i="9"/>
  <c r="F296" i="9" s="1"/>
  <c r="H296" i="9"/>
  <c r="F295" i="9"/>
  <c r="I294" i="9"/>
  <c r="E294" i="9" s="1"/>
  <c r="B294" i="9" s="1"/>
  <c r="H294" i="9"/>
  <c r="F294" i="9"/>
  <c r="E293" i="9"/>
  <c r="M292" i="9"/>
  <c r="L292" i="9"/>
  <c r="F292" i="9"/>
  <c r="B292" i="9" s="1"/>
  <c r="E292" i="9"/>
  <c r="M291" i="9"/>
  <c r="L291" i="9"/>
  <c r="F291" i="9" s="1"/>
  <c r="E291" i="9"/>
  <c r="B291" i="9" s="1"/>
  <c r="M290" i="9"/>
  <c r="F290" i="9" s="1"/>
  <c r="B290" i="9" s="1"/>
  <c r="L290" i="9"/>
  <c r="E290" i="9"/>
  <c r="M289" i="9"/>
  <c r="L289" i="9"/>
  <c r="F289" i="9" s="1"/>
  <c r="E289" i="9"/>
  <c r="M288" i="9"/>
  <c r="L288" i="9"/>
  <c r="F288" i="9"/>
  <c r="B288" i="9" s="1"/>
  <c r="E288" i="9"/>
  <c r="M287" i="9"/>
  <c r="L287" i="9"/>
  <c r="F287" i="9" s="1"/>
  <c r="E287" i="9"/>
  <c r="B287" i="9" s="1"/>
  <c r="M286" i="9"/>
  <c r="F286" i="9" s="1"/>
  <c r="B286" i="9" s="1"/>
  <c r="L286" i="9"/>
  <c r="E286" i="9"/>
  <c r="M285" i="9"/>
  <c r="L285" i="9"/>
  <c r="F285" i="9" s="1"/>
  <c r="E285" i="9"/>
  <c r="M284" i="9"/>
  <c r="L284" i="9"/>
  <c r="F284" i="9"/>
  <c r="B284" i="9" s="1"/>
  <c r="E284" i="9"/>
  <c r="M283" i="9"/>
  <c r="L283" i="9"/>
  <c r="F283" i="9" s="1"/>
  <c r="E283" i="9"/>
  <c r="M282" i="9"/>
  <c r="F282" i="9" s="1"/>
  <c r="B282" i="9" s="1"/>
  <c r="L282" i="9"/>
  <c r="E282" i="9"/>
  <c r="M281" i="9"/>
  <c r="L281" i="9"/>
  <c r="F281" i="9" s="1"/>
  <c r="E281" i="9"/>
  <c r="M280" i="9"/>
  <c r="L280" i="9"/>
  <c r="F280" i="9"/>
  <c r="B280" i="9" s="1"/>
  <c r="E280" i="9"/>
  <c r="M279" i="9"/>
  <c r="L279" i="9"/>
  <c r="F279" i="9" s="1"/>
  <c r="E279" i="9"/>
  <c r="B279" i="9" s="1"/>
  <c r="M278" i="9"/>
  <c r="F278" i="9" s="1"/>
  <c r="B278" i="9" s="1"/>
  <c r="L278" i="9"/>
  <c r="E278" i="9"/>
  <c r="M277" i="9"/>
  <c r="L277" i="9"/>
  <c r="F277" i="9" s="1"/>
  <c r="E277" i="9"/>
  <c r="M276" i="9"/>
  <c r="L276" i="9"/>
  <c r="F276" i="9"/>
  <c r="B276" i="9" s="1"/>
  <c r="E276" i="9"/>
  <c r="M275" i="9"/>
  <c r="L275" i="9"/>
  <c r="F275" i="9" s="1"/>
  <c r="E275" i="9"/>
  <c r="B275" i="9" s="1"/>
  <c r="M274" i="9"/>
  <c r="F274" i="9" s="1"/>
  <c r="B274" i="9" s="1"/>
  <c r="L274" i="9"/>
  <c r="E274" i="9"/>
  <c r="M273" i="9"/>
  <c r="L273" i="9"/>
  <c r="F273" i="9" s="1"/>
  <c r="E273" i="9"/>
  <c r="M272" i="9"/>
  <c r="L272" i="9"/>
  <c r="F272" i="9"/>
  <c r="B272" i="9" s="1"/>
  <c r="E272" i="9"/>
  <c r="M271" i="9"/>
  <c r="L271" i="9"/>
  <c r="F271" i="9" s="1"/>
  <c r="E271" i="9"/>
  <c r="B271" i="9" s="1"/>
  <c r="M270" i="9"/>
  <c r="F270" i="9" s="1"/>
  <c r="B270" i="9" s="1"/>
  <c r="L270" i="9"/>
  <c r="E270" i="9"/>
  <c r="M269" i="9"/>
  <c r="L269" i="9"/>
  <c r="F269" i="9" s="1"/>
  <c r="E269" i="9"/>
  <c r="B269" i="9" s="1"/>
  <c r="M268" i="9"/>
  <c r="L268" i="9"/>
  <c r="F268" i="9"/>
  <c r="B268" i="9" s="1"/>
  <c r="E268" i="9"/>
  <c r="M267" i="9"/>
  <c r="L267" i="9"/>
  <c r="F267" i="9" s="1"/>
  <c r="E267" i="9"/>
  <c r="M266" i="9"/>
  <c r="F266" i="9" s="1"/>
  <c r="B266" i="9" s="1"/>
  <c r="L266" i="9"/>
  <c r="E266" i="9"/>
  <c r="M265" i="9"/>
  <c r="L265" i="9"/>
  <c r="F265" i="9" s="1"/>
  <c r="E265" i="9"/>
  <c r="M264" i="9"/>
  <c r="L264" i="9"/>
  <c r="F264" i="9"/>
  <c r="B264" i="9" s="1"/>
  <c r="E264" i="9"/>
  <c r="M263" i="9"/>
  <c r="L263" i="9"/>
  <c r="F263" i="9" s="1"/>
  <c r="E263" i="9"/>
  <c r="B263" i="9" s="1"/>
  <c r="M262" i="9"/>
  <c r="F262" i="9" s="1"/>
  <c r="B262" i="9" s="1"/>
  <c r="L262" i="9"/>
  <c r="E262" i="9"/>
  <c r="M261" i="9"/>
  <c r="L261" i="9"/>
  <c r="F261" i="9" s="1"/>
  <c r="E261" i="9"/>
  <c r="B261" i="9" s="1"/>
  <c r="M260" i="9"/>
  <c r="L260" i="9"/>
  <c r="F260" i="9"/>
  <c r="E260" i="9"/>
  <c r="B260" i="9" s="1"/>
  <c r="M259" i="9"/>
  <c r="L259" i="9"/>
  <c r="F259" i="9" s="1"/>
  <c r="E259" i="9"/>
  <c r="M258" i="9"/>
  <c r="L258" i="9"/>
  <c r="F258" i="9" s="1"/>
  <c r="B258" i="9" s="1"/>
  <c r="E258" i="9"/>
  <c r="M257" i="9"/>
  <c r="L257" i="9"/>
  <c r="F257" i="9" s="1"/>
  <c r="E257" i="9"/>
  <c r="M256" i="9"/>
  <c r="L256" i="9"/>
  <c r="F256" i="9"/>
  <c r="B256" i="9" s="1"/>
  <c r="E256" i="9"/>
  <c r="M255" i="9"/>
  <c r="L255" i="9"/>
  <c r="F255" i="9" s="1"/>
  <c r="E255" i="9"/>
  <c r="B255" i="9" s="1"/>
  <c r="M254" i="9"/>
  <c r="L254" i="9"/>
  <c r="F254" i="9" s="1"/>
  <c r="B254" i="9" s="1"/>
  <c r="E254" i="9"/>
  <c r="M253" i="9"/>
  <c r="L253" i="9"/>
  <c r="F253" i="9" s="1"/>
  <c r="E253" i="9"/>
  <c r="B253" i="9" s="1"/>
  <c r="M252" i="9"/>
  <c r="L252" i="9"/>
  <c r="F252" i="9"/>
  <c r="B252" i="9" s="1"/>
  <c r="E252" i="9"/>
  <c r="M251" i="9"/>
  <c r="L251" i="9"/>
  <c r="F251" i="9" s="1"/>
  <c r="E251" i="9"/>
  <c r="M250" i="9"/>
  <c r="F250" i="9" s="1"/>
  <c r="B250" i="9" s="1"/>
  <c r="L250" i="9"/>
  <c r="E250" i="9"/>
  <c r="M249" i="9"/>
  <c r="L249" i="9"/>
  <c r="F249" i="9" s="1"/>
  <c r="E249" i="9"/>
  <c r="M248" i="9"/>
  <c r="L248" i="9"/>
  <c r="F248" i="9"/>
  <c r="B248" i="9" s="1"/>
  <c r="E248" i="9"/>
  <c r="M247" i="9"/>
  <c r="L247" i="9"/>
  <c r="E247" i="9"/>
  <c r="M246" i="9"/>
  <c r="L246" i="9"/>
  <c r="E246" i="9"/>
  <c r="M245" i="9"/>
  <c r="L245" i="9"/>
  <c r="F245" i="9" s="1"/>
  <c r="E245" i="9"/>
  <c r="B245" i="9" s="1"/>
  <c r="M244" i="9"/>
  <c r="F244" i="9" s="1"/>
  <c r="L244" i="9"/>
  <c r="E244" i="9"/>
  <c r="M243" i="9"/>
  <c r="L243" i="9"/>
  <c r="E243" i="9"/>
  <c r="M242" i="9"/>
  <c r="L242" i="9"/>
  <c r="F242" i="9" s="1"/>
  <c r="B242" i="9" s="1"/>
  <c r="E242" i="9"/>
  <c r="M241" i="9"/>
  <c r="L241" i="9"/>
  <c r="E241" i="9"/>
  <c r="M240" i="9"/>
  <c r="F240" i="9" s="1"/>
  <c r="L240" i="9"/>
  <c r="E240" i="9"/>
  <c r="M239" i="9"/>
  <c r="L239" i="9"/>
  <c r="E239" i="9"/>
  <c r="M238" i="9"/>
  <c r="L238" i="9"/>
  <c r="F238" i="9" s="1"/>
  <c r="B238" i="9" s="1"/>
  <c r="E238" i="9"/>
  <c r="M237" i="9"/>
  <c r="L237" i="9"/>
  <c r="E237" i="9"/>
  <c r="M236" i="9"/>
  <c r="L236" i="9"/>
  <c r="F236" i="9" s="1"/>
  <c r="B236" i="9" s="1"/>
  <c r="E236" i="9"/>
  <c r="M235" i="9"/>
  <c r="L235" i="9"/>
  <c r="F235" i="9" s="1"/>
  <c r="E235" i="9"/>
  <c r="B235" i="9" s="1"/>
  <c r="M234" i="9"/>
  <c r="F234" i="9" s="1"/>
  <c r="L234" i="9"/>
  <c r="E234" i="9"/>
  <c r="B234" i="9"/>
  <c r="M233" i="9"/>
  <c r="L233" i="9"/>
  <c r="F233" i="9" s="1"/>
  <c r="E233" i="9"/>
  <c r="M232" i="9"/>
  <c r="F232" i="9" s="1"/>
  <c r="B232" i="9" s="1"/>
  <c r="L232" i="9"/>
  <c r="E232" i="9"/>
  <c r="M231" i="9"/>
  <c r="L231" i="9"/>
  <c r="F231" i="9" s="1"/>
  <c r="E231" i="9"/>
  <c r="M230" i="9"/>
  <c r="F230" i="9" s="1"/>
  <c r="B230" i="9" s="1"/>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E170" i="9" s="1"/>
  <c r="B170" i="9" s="1"/>
  <c r="F170" i="9"/>
  <c r="H169" i="9"/>
  <c r="G169" i="9"/>
  <c r="E169" i="9" s="1"/>
  <c r="B169" i="9" s="1"/>
  <c r="F169" i="9"/>
  <c r="H168" i="9"/>
  <c r="G168" i="9"/>
  <c r="F168" i="9"/>
  <c r="E168" i="9"/>
  <c r="B168" i="9" s="1"/>
  <c r="H167" i="9"/>
  <c r="E167" i="9" s="1"/>
  <c r="B167" i="9" s="1"/>
  <c r="G167" i="9"/>
  <c r="F167" i="9"/>
  <c r="H166" i="9"/>
  <c r="G166" i="9"/>
  <c r="E166" i="9" s="1"/>
  <c r="B166" i="9" s="1"/>
  <c r="F166" i="9"/>
  <c r="H165" i="9"/>
  <c r="G165" i="9"/>
  <c r="E165" i="9" s="1"/>
  <c r="B165" i="9" s="1"/>
  <c r="F165" i="9"/>
  <c r="H164" i="9"/>
  <c r="G164" i="9"/>
  <c r="E164" i="9" s="1"/>
  <c r="B164" i="9" s="1"/>
  <c r="F164" i="9"/>
  <c r="H163" i="9"/>
  <c r="E163" i="9" s="1"/>
  <c r="B163" i="9" s="1"/>
  <c r="G163" i="9"/>
  <c r="F163" i="9"/>
  <c r="H162" i="9"/>
  <c r="G162" i="9"/>
  <c r="E162" i="9" s="1"/>
  <c r="B162" i="9" s="1"/>
  <c r="F162" i="9"/>
  <c r="H161" i="9"/>
  <c r="G161" i="9"/>
  <c r="E161" i="9" s="1"/>
  <c r="B161" i="9" s="1"/>
  <c r="F161" i="9"/>
  <c r="H160" i="9"/>
  <c r="G160" i="9"/>
  <c r="E160" i="9" s="1"/>
  <c r="B160" i="9" s="1"/>
  <c r="F160" i="9"/>
  <c r="H159" i="9"/>
  <c r="E159" i="9" s="1"/>
  <c r="B159" i="9" s="1"/>
  <c r="G159" i="9"/>
  <c r="F159" i="9"/>
  <c r="H158" i="9"/>
  <c r="E158" i="9" s="1"/>
  <c r="B158" i="9" s="1"/>
  <c r="G158" i="9"/>
  <c r="F158" i="9"/>
  <c r="H157" i="9"/>
  <c r="G157" i="9"/>
  <c r="E157" i="9" s="1"/>
  <c r="B157" i="9" s="1"/>
  <c r="F157" i="9"/>
  <c r="F156" i="9"/>
  <c r="H155" i="9"/>
  <c r="G155" i="9"/>
  <c r="E155" i="9" s="1"/>
  <c r="B155" i="9" s="1"/>
  <c r="F155" i="9"/>
  <c r="H154" i="9"/>
  <c r="G154" i="9"/>
  <c r="F154" i="9"/>
  <c r="E154" i="9"/>
  <c r="B154" i="9" s="1"/>
  <c r="H153" i="9"/>
  <c r="G153" i="9"/>
  <c r="E153" i="9" s="1"/>
  <c r="B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H143" i="9"/>
  <c r="G143" i="9"/>
  <c r="E143" i="9" s="1"/>
  <c r="B143" i="9" s="1"/>
  <c r="F143" i="9"/>
  <c r="H142" i="9"/>
  <c r="G142" i="9"/>
  <c r="F142" i="9"/>
  <c r="E142" i="9"/>
  <c r="B142" i="9" s="1"/>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F135" i="9"/>
  <c r="E135" i="9"/>
  <c r="B135" i="9" s="1"/>
  <c r="H134" i="9"/>
  <c r="G134" i="9"/>
  <c r="F134" i="9"/>
  <c r="E134" i="9"/>
  <c r="B134" i="9" s="1"/>
  <c r="H133" i="9"/>
  <c r="G133" i="9"/>
  <c r="E133" i="9" s="1"/>
  <c r="B133" i="9" s="1"/>
  <c r="F133" i="9"/>
  <c r="H132" i="9"/>
  <c r="G132" i="9"/>
  <c r="E132" i="9" s="1"/>
  <c r="B132" i="9" s="1"/>
  <c r="F132" i="9"/>
  <c r="H131" i="9"/>
  <c r="G131" i="9"/>
  <c r="F131" i="9"/>
  <c r="E131" i="9"/>
  <c r="B131" i="9" s="1"/>
  <c r="H130" i="9"/>
  <c r="G130" i="9"/>
  <c r="E130" i="9" s="1"/>
  <c r="B130" i="9" s="1"/>
  <c r="F130" i="9"/>
  <c r="H129" i="9"/>
  <c r="G129" i="9"/>
  <c r="E129" i="9" s="1"/>
  <c r="B129" i="9" s="1"/>
  <c r="F129" i="9"/>
  <c r="H128" i="9"/>
  <c r="E128" i="9" s="1"/>
  <c r="B128" i="9" s="1"/>
  <c r="G128" i="9"/>
  <c r="F128" i="9"/>
  <c r="H127" i="9"/>
  <c r="G127" i="9"/>
  <c r="F127" i="9"/>
  <c r="E127" i="9"/>
  <c r="B127" i="9"/>
  <c r="H126" i="9"/>
  <c r="G126" i="9"/>
  <c r="F126" i="9"/>
  <c r="E126" i="9"/>
  <c r="B126" i="9" s="1"/>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E116" i="9" s="1"/>
  <c r="B116" i="9" s="1"/>
  <c r="G116" i="9"/>
  <c r="F116" i="9"/>
  <c r="H115" i="9"/>
  <c r="G115" i="9"/>
  <c r="F115" i="9"/>
  <c r="E115" i="9"/>
  <c r="B115" i="9" s="1"/>
  <c r="H114" i="9"/>
  <c r="G114" i="9"/>
  <c r="F114" i="9"/>
  <c r="E114" i="9"/>
  <c r="B114" i="9" s="1"/>
  <c r="H113" i="9"/>
  <c r="G113" i="9"/>
  <c r="E113" i="9" s="1"/>
  <c r="B113" i="9" s="1"/>
  <c r="F113" i="9"/>
  <c r="H112" i="9"/>
  <c r="G112" i="9"/>
  <c r="F112" i="9"/>
  <c r="E112" i="9"/>
  <c r="B112" i="9" s="1"/>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G106" i="9"/>
  <c r="F106" i="9"/>
  <c r="E106" i="9"/>
  <c r="B106" i="9" s="1"/>
  <c r="H105" i="9"/>
  <c r="E105" i="9" s="1"/>
  <c r="B105" i="9" s="1"/>
  <c r="G105" i="9"/>
  <c r="F105" i="9"/>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c r="H97" i="9"/>
  <c r="G97" i="9"/>
  <c r="F97" i="9"/>
  <c r="E97" i="9"/>
  <c r="B97" i="9" s="1"/>
  <c r="H96" i="9"/>
  <c r="G96" i="9"/>
  <c r="F96" i="9"/>
  <c r="E96" i="9"/>
  <c r="B96" i="9" s="1"/>
  <c r="H95" i="9"/>
  <c r="G95" i="9"/>
  <c r="E95" i="9" s="1"/>
  <c r="B95" i="9" s="1"/>
  <c r="F95" i="9"/>
  <c r="H94" i="9"/>
  <c r="G94" i="9"/>
  <c r="E94" i="9" s="1"/>
  <c r="B94" i="9" s="1"/>
  <c r="F94" i="9"/>
  <c r="H93" i="9"/>
  <c r="G93" i="9"/>
  <c r="F93" i="9"/>
  <c r="E93" i="9"/>
  <c r="B93" i="9" s="1"/>
  <c r="H92" i="9"/>
  <c r="G92" i="9"/>
  <c r="F92" i="9"/>
  <c r="E92" i="9"/>
  <c r="B92" i="9" s="1"/>
  <c r="H91" i="9"/>
  <c r="G91" i="9"/>
  <c r="F91" i="9"/>
  <c r="E91" i="9"/>
  <c r="B91" i="9" s="1"/>
  <c r="H90" i="9"/>
  <c r="G90" i="9"/>
  <c r="E90" i="9" s="1"/>
  <c r="B90" i="9" s="1"/>
  <c r="F90" i="9"/>
  <c r="H89" i="9"/>
  <c r="G89" i="9"/>
  <c r="F89" i="9"/>
  <c r="E89" i="9"/>
  <c r="B89" i="9" s="1"/>
  <c r="H88" i="9"/>
  <c r="G88" i="9"/>
  <c r="F88" i="9"/>
  <c r="E88" i="9"/>
  <c r="B88" i="9" s="1"/>
  <c r="H87" i="9"/>
  <c r="G87" i="9"/>
  <c r="E87" i="9" s="1"/>
  <c r="B87" i="9" s="1"/>
  <c r="F87" i="9"/>
  <c r="H86" i="9"/>
  <c r="G86" i="9"/>
  <c r="E86" i="9" s="1"/>
  <c r="B86" i="9" s="1"/>
  <c r="F86" i="9"/>
  <c r="H85" i="9"/>
  <c r="G85" i="9"/>
  <c r="E85" i="9" s="1"/>
  <c r="B85" i="9" s="1"/>
  <c r="F85" i="9"/>
  <c r="H84" i="9"/>
  <c r="G84" i="9"/>
  <c r="F84" i="9"/>
  <c r="E84" i="9"/>
  <c r="B84" i="9" s="1"/>
  <c r="H83" i="9"/>
  <c r="G83" i="9"/>
  <c r="F83" i="9"/>
  <c r="H82" i="9"/>
  <c r="G82" i="9"/>
  <c r="E82" i="9" s="1"/>
  <c r="B82" i="9" s="1"/>
  <c r="F82" i="9"/>
  <c r="H81" i="9"/>
  <c r="E81" i="9" s="1"/>
  <c r="B81" i="9" s="1"/>
  <c r="G81" i="9"/>
  <c r="F81" i="9"/>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E72" i="9" s="1"/>
  <c r="B72" i="9" s="1"/>
  <c r="F72" i="9"/>
  <c r="H71" i="9"/>
  <c r="G71" i="9"/>
  <c r="F71" i="9"/>
  <c r="E71" i="9"/>
  <c r="B71" i="9"/>
  <c r="H70" i="9"/>
  <c r="G70" i="9"/>
  <c r="F70" i="9"/>
  <c r="E70" i="9"/>
  <c r="B70" i="9" s="1"/>
  <c r="H69" i="9"/>
  <c r="E69" i="9" s="1"/>
  <c r="B69" i="9" s="1"/>
  <c r="G69" i="9"/>
  <c r="F69" i="9"/>
  <c r="H68" i="9"/>
  <c r="G68" i="9"/>
  <c r="E68" i="9" s="1"/>
  <c r="B68" i="9" s="1"/>
  <c r="F68" i="9"/>
  <c r="H67" i="9"/>
  <c r="G67" i="9"/>
  <c r="F67" i="9"/>
  <c r="H66" i="9"/>
  <c r="G66" i="9"/>
  <c r="F66" i="9"/>
  <c r="E66" i="9"/>
  <c r="B66" i="9" s="1"/>
  <c r="H65" i="9"/>
  <c r="E65" i="9" s="1"/>
  <c r="B65" i="9" s="1"/>
  <c r="G65" i="9"/>
  <c r="F65" i="9"/>
  <c r="H64" i="9"/>
  <c r="G64" i="9"/>
  <c r="E64" i="9" s="1"/>
  <c r="B64" i="9" s="1"/>
  <c r="F64" i="9"/>
  <c r="H63" i="9"/>
  <c r="G63" i="9"/>
  <c r="E63" i="9" s="1"/>
  <c r="B63" i="9" s="1"/>
  <c r="F63" i="9"/>
  <c r="H62" i="9"/>
  <c r="G62" i="9"/>
  <c r="F62" i="9"/>
  <c r="E62" i="9"/>
  <c r="B62" i="9" s="1"/>
  <c r="H61" i="9"/>
  <c r="E61" i="9" s="1"/>
  <c r="B61" i="9" s="1"/>
  <c r="G61" i="9"/>
  <c r="F61" i="9"/>
  <c r="H60" i="9"/>
  <c r="G60" i="9"/>
  <c r="E60" i="9" s="1"/>
  <c r="B60" i="9" s="1"/>
  <c r="F60" i="9"/>
  <c r="H59" i="9"/>
  <c r="G59" i="9"/>
  <c r="E59" i="9" s="1"/>
  <c r="B59" i="9" s="1"/>
  <c r="F59" i="9"/>
  <c r="H58" i="9"/>
  <c r="G58" i="9"/>
  <c r="F58" i="9"/>
  <c r="E58" i="9"/>
  <c r="B58" i="9" s="1"/>
  <c r="H57" i="9"/>
  <c r="E57" i="9" s="1"/>
  <c r="B57" i="9" s="1"/>
  <c r="G57" i="9"/>
  <c r="F57" i="9"/>
  <c r="H56" i="9"/>
  <c r="G56" i="9"/>
  <c r="E56" i="9" s="1"/>
  <c r="B56" i="9" s="1"/>
  <c r="F56" i="9"/>
  <c r="H55" i="9"/>
  <c r="G55" i="9"/>
  <c r="E55" i="9" s="1"/>
  <c r="B55" i="9" s="1"/>
  <c r="F55" i="9"/>
  <c r="H54" i="9"/>
  <c r="G54" i="9"/>
  <c r="F54" i="9"/>
  <c r="H53" i="9"/>
  <c r="E53" i="9" s="1"/>
  <c r="B53" i="9" s="1"/>
  <c r="G53" i="9"/>
  <c r="F53" i="9"/>
  <c r="H52" i="9"/>
  <c r="G52" i="9"/>
  <c r="F52" i="9"/>
  <c r="H51" i="9"/>
  <c r="G51" i="9"/>
  <c r="E51" i="9" s="1"/>
  <c r="B51" i="9" s="1"/>
  <c r="F51" i="9"/>
  <c r="H50" i="9"/>
  <c r="E50" i="9" s="1"/>
  <c r="B50" i="9" s="1"/>
  <c r="G50" i="9"/>
  <c r="F50" i="9"/>
  <c r="H49" i="9"/>
  <c r="E49" i="9" s="1"/>
  <c r="B49" i="9" s="1"/>
  <c r="G49" i="9"/>
  <c r="F49" i="9"/>
  <c r="H48" i="9"/>
  <c r="G48" i="9"/>
  <c r="F48" i="9"/>
  <c r="H47" i="9"/>
  <c r="G47" i="9"/>
  <c r="E47" i="9" s="1"/>
  <c r="B47" i="9" s="1"/>
  <c r="F47" i="9"/>
  <c r="H46" i="9"/>
  <c r="G46" i="9"/>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E39" i="9" s="1"/>
  <c r="B39" i="9" s="1"/>
  <c r="G39" i="9"/>
  <c r="F39" i="9"/>
  <c r="H38" i="9"/>
  <c r="G38" i="9"/>
  <c r="E38" i="9" s="1"/>
  <c r="B38" i="9" s="1"/>
  <c r="F38" i="9"/>
  <c r="H37" i="9"/>
  <c r="G37" i="9"/>
  <c r="E37" i="9" s="1"/>
  <c r="B37" i="9" s="1"/>
  <c r="F37" i="9"/>
  <c r="H36" i="9"/>
  <c r="G36" i="9"/>
  <c r="F36" i="9"/>
  <c r="H35" i="9"/>
  <c r="E35" i="9" s="1"/>
  <c r="B35" i="9" s="1"/>
  <c r="G35" i="9"/>
  <c r="F35" i="9"/>
  <c r="H34" i="9"/>
  <c r="G34" i="9"/>
  <c r="E34" i="9" s="1"/>
  <c r="B34" i="9" s="1"/>
  <c r="F34" i="9"/>
  <c r="H33" i="9"/>
  <c r="G33" i="9"/>
  <c r="E33" i="9" s="1"/>
  <c r="B33" i="9" s="1"/>
  <c r="F33" i="9"/>
  <c r="H32" i="9"/>
  <c r="G32" i="9"/>
  <c r="F32" i="9"/>
  <c r="E32" i="9"/>
  <c r="B32" i="9" s="1"/>
  <c r="H31" i="9"/>
  <c r="G31" i="9"/>
  <c r="F31" i="9"/>
  <c r="H30" i="9"/>
  <c r="E30" i="9" s="1"/>
  <c r="B30" i="9" s="1"/>
  <c r="G30" i="9"/>
  <c r="F30" i="9"/>
  <c r="H29" i="9"/>
  <c r="G29" i="9"/>
  <c r="E29" i="9" s="1"/>
  <c r="B29" i="9" s="1"/>
  <c r="F29" i="9"/>
  <c r="H28" i="9"/>
  <c r="G28" i="9"/>
  <c r="E28" i="9" s="1"/>
  <c r="B28" i="9" s="1"/>
  <c r="F28" i="9"/>
  <c r="H27" i="9"/>
  <c r="E27" i="9" s="1"/>
  <c r="B27" i="9" s="1"/>
  <c r="G27" i="9"/>
  <c r="F27" i="9"/>
  <c r="H26" i="9"/>
  <c r="G26" i="9"/>
  <c r="F26" i="9"/>
  <c r="H25" i="9"/>
  <c r="G25" i="9"/>
  <c r="F25" i="9"/>
  <c r="F24" i="9"/>
  <c r="F4" i="9"/>
  <c r="O3" i="9"/>
  <c r="G296" i="9" s="1"/>
  <c r="E296" i="9" s="1"/>
  <c r="I3" i="9"/>
  <c r="H3" i="9"/>
  <c r="G3" i="9"/>
  <c r="D104" i="8"/>
  <c r="I40" i="3" s="1"/>
  <c r="D97" i="8"/>
  <c r="D92" i="8"/>
  <c r="D87" i="8"/>
  <c r="D82" i="8"/>
  <c r="D77" i="8"/>
  <c r="D72" i="8"/>
  <c r="D67" i="8"/>
  <c r="D62" i="8"/>
  <c r="D57" i="8"/>
  <c r="D51" i="8" s="1"/>
  <c r="D52" i="8"/>
  <c r="D46" i="8"/>
  <c r="D37" i="8"/>
  <c r="C1614" i="1" s="1"/>
  <c r="D27" i="8"/>
  <c r="D18" i="8"/>
  <c r="D8" i="8"/>
  <c r="D6" i="8"/>
  <c r="C1583" i="1" s="1"/>
  <c r="H1583" i="1" s="1"/>
  <c r="E44" i="7"/>
  <c r="D44" i="7"/>
  <c r="E39" i="7"/>
  <c r="D39" i="7"/>
  <c r="D38" i="7" s="1"/>
  <c r="H34" i="3" s="1"/>
  <c r="E38" i="7"/>
  <c r="E30" i="7"/>
  <c r="D30" i="7"/>
  <c r="D22" i="7" s="1"/>
  <c r="H33" i="3" s="1"/>
  <c r="E23" i="7"/>
  <c r="E22" i="7" s="1"/>
  <c r="I33" i="3" s="1"/>
  <c r="D23" i="7"/>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c r="E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D255" i="5"/>
  <c r="F255" i="5" s="1"/>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5" i="5"/>
  <c r="F184" i="5"/>
  <c r="F183" i="5"/>
  <c r="F182" i="5"/>
  <c r="F181" i="5"/>
  <c r="E181" i="5"/>
  <c r="D181" i="5"/>
  <c r="F180" i="5"/>
  <c r="F179" i="5"/>
  <c r="E178" i="5"/>
  <c r="H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F82" i="5"/>
  <c r="E82" i="5"/>
  <c r="D82" i="5"/>
  <c r="F81" i="5"/>
  <c r="F80" i="5"/>
  <c r="F79" i="5"/>
  <c r="F78" i="5"/>
  <c r="F77" i="5"/>
  <c r="F76" i="5"/>
  <c r="E76" i="5"/>
  <c r="D76" i="5"/>
  <c r="F75" i="5"/>
  <c r="F74" i="5"/>
  <c r="F73" i="5"/>
  <c r="F72" i="5"/>
  <c r="F71" i="5"/>
  <c r="E71" i="5"/>
  <c r="E70" i="5" s="1"/>
  <c r="D71"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6" i="4"/>
  <c r="F605" i="4"/>
  <c r="F604" i="4"/>
  <c r="F603" i="4"/>
  <c r="E603" i="4"/>
  <c r="D603" i="4"/>
  <c r="F602" i="4"/>
  <c r="F601" i="4"/>
  <c r="F600" i="4"/>
  <c r="F599" i="4"/>
  <c r="F598" i="4"/>
  <c r="E598" i="4"/>
  <c r="D598" i="4"/>
  <c r="D597" i="4"/>
  <c r="F597" i="4" s="1"/>
  <c r="F596" i="4"/>
  <c r="F595" i="4"/>
  <c r="F594" i="4"/>
  <c r="E594" i="4"/>
  <c r="D594" i="4"/>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9" i="4" s="1"/>
  <c r="F528" i="4"/>
  <c r="F527" i="4"/>
  <c r="F526" i="4"/>
  <c r="E526" i="4"/>
  <c r="D526" i="4"/>
  <c r="F525" i="4"/>
  <c r="F524" i="4"/>
  <c r="F523" i="4"/>
  <c r="E523" i="4"/>
  <c r="D523" i="4"/>
  <c r="D522" i="4" s="1"/>
  <c r="F522" i="4" s="1"/>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E430" i="4" s="1"/>
  <c r="D432" i="4"/>
  <c r="D431" i="4"/>
  <c r="E428" i="4"/>
  <c r="F428" i="4" s="1"/>
  <c r="D428" i="4"/>
  <c r="F427" i="4"/>
  <c r="E427" i="4"/>
  <c r="D427" i="4"/>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0" i="4"/>
  <c r="F319" i="4"/>
  <c r="F318" i="4"/>
  <c r="F317" i="4"/>
  <c r="F316" i="4"/>
  <c r="F315" i="4"/>
  <c r="E314" i="4"/>
  <c r="D314" i="4"/>
  <c r="F314" i="4" s="1"/>
  <c r="F313" i="4"/>
  <c r="F312" i="4"/>
  <c r="F311" i="4"/>
  <c r="F310" i="4"/>
  <c r="E310" i="4"/>
  <c r="D310" i="4"/>
  <c r="D309" i="4" s="1"/>
  <c r="F309" i="4" s="1"/>
  <c r="E309" i="4"/>
  <c r="E308"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F278" i="4" s="1"/>
  <c r="D278" i="4"/>
  <c r="F277" i="4"/>
  <c r="F276" i="4"/>
  <c r="F275" i="4"/>
  <c r="E274" i="4"/>
  <c r="D274" i="4"/>
  <c r="F272" i="4"/>
  <c r="F271" i="4"/>
  <c r="F270" i="4"/>
  <c r="E269" i="4"/>
  <c r="D265" i="1" s="1"/>
  <c r="D269" i="4"/>
  <c r="F268" i="4"/>
  <c r="F267" i="4"/>
  <c r="F266" i="4"/>
  <c r="F265" i="4"/>
  <c r="F264" i="4"/>
  <c r="E263" i="4"/>
  <c r="D263" i="4"/>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E222" i="4"/>
  <c r="E221" i="4" s="1"/>
  <c r="D222" i="4"/>
  <c r="F222" i="4" s="1"/>
  <c r="D221" i="4"/>
  <c r="F221" i="4" s="1"/>
  <c r="F220" i="4"/>
  <c r="F219" i="4"/>
  <c r="F218" i="4"/>
  <c r="F217" i="4"/>
  <c r="E216" i="4"/>
  <c r="D212" i="1"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H190" i="1" s="1"/>
  <c r="D194" i="4"/>
  <c r="F193" i="4"/>
  <c r="F192" i="4"/>
  <c r="F191" i="4"/>
  <c r="F190" i="4"/>
  <c r="E189" i="4"/>
  <c r="D189" i="4"/>
  <c r="F188" i="4"/>
  <c r="F187" i="4"/>
  <c r="F186" i="4"/>
  <c r="F185" i="4"/>
  <c r="F184" i="4"/>
  <c r="F183" i="4"/>
  <c r="F182" i="4"/>
  <c r="F181" i="4"/>
  <c r="F180" i="4"/>
  <c r="F179" i="4"/>
  <c r="E178" i="4"/>
  <c r="D174" i="1" s="1"/>
  <c r="G174" i="1" s="1"/>
  <c r="D178" i="4"/>
  <c r="F177" i="4"/>
  <c r="F176" i="4"/>
  <c r="F175" i="4"/>
  <c r="F174" i="4"/>
  <c r="F173" i="4"/>
  <c r="F172" i="4"/>
  <c r="F171" i="4"/>
  <c r="E170" i="4"/>
  <c r="F170" i="4" s="1"/>
  <c r="D170" i="4"/>
  <c r="F169" i="4"/>
  <c r="F168" i="4"/>
  <c r="F167" i="4"/>
  <c r="F166" i="4"/>
  <c r="E165" i="4"/>
  <c r="F165" i="4" s="1"/>
  <c r="D165" i="4"/>
  <c r="F163" i="4"/>
  <c r="F162" i="4"/>
  <c r="F161" i="4"/>
  <c r="F160" i="4"/>
  <c r="E160" i="4"/>
  <c r="D160" i="4"/>
  <c r="F159" i="4"/>
  <c r="F158" i="4"/>
  <c r="F157" i="4"/>
  <c r="F156" i="4"/>
  <c r="F155" i="4"/>
  <c r="E154" i="4"/>
  <c r="D150" i="1" s="1"/>
  <c r="D154" i="4"/>
  <c r="D153" i="4"/>
  <c r="F151" i="4"/>
  <c r="F150" i="4"/>
  <c r="F149" i="4"/>
  <c r="F148" i="4"/>
  <c r="F147" i="4"/>
  <c r="F146" i="4"/>
  <c r="F145" i="4"/>
  <c r="F144" i="4"/>
  <c r="F143" i="4"/>
  <c r="F142" i="4"/>
  <c r="F141" i="4"/>
  <c r="E141" i="4"/>
  <c r="D141" i="4"/>
  <c r="E140" i="4"/>
  <c r="D140" i="4"/>
  <c r="F140" i="4" s="1"/>
  <c r="F139" i="4"/>
  <c r="F138" i="4"/>
  <c r="F137" i="4"/>
  <c r="F136" i="4"/>
  <c r="E135" i="4"/>
  <c r="D135" i="4"/>
  <c r="E134" i="4"/>
  <c r="F133" i="4"/>
  <c r="F132" i="4"/>
  <c r="F131" i="4"/>
  <c r="F130" i="4"/>
  <c r="F129" i="4"/>
  <c r="E129" i="4"/>
  <c r="D129" i="4"/>
  <c r="F128" i="4"/>
  <c r="F127" i="4"/>
  <c r="F126" i="4"/>
  <c r="E126" i="4"/>
  <c r="D126" i="4"/>
  <c r="F125" i="4"/>
  <c r="E125" i="4"/>
  <c r="D125" i="4"/>
  <c r="F124" i="4"/>
  <c r="F123" i="4"/>
  <c r="F122" i="4"/>
  <c r="F121" i="4"/>
  <c r="E120" i="4"/>
  <c r="D120" i="4"/>
  <c r="F120" i="4" s="1"/>
  <c r="F119" i="4"/>
  <c r="F118" i="4"/>
  <c r="F117" i="4"/>
  <c r="F116" i="4"/>
  <c r="F115" i="4"/>
  <c r="F114" i="4"/>
  <c r="F113" i="4"/>
  <c r="F112" i="4"/>
  <c r="E112" i="4"/>
  <c r="E106" i="4" s="1"/>
  <c r="D102" i="1" s="1"/>
  <c r="D112" i="4"/>
  <c r="F111" i="4"/>
  <c r="F110" i="4"/>
  <c r="F109" i="4"/>
  <c r="F108" i="4"/>
  <c r="F107" i="4"/>
  <c r="E107" i="4"/>
  <c r="D107" i="4"/>
  <c r="D106" i="4"/>
  <c r="F105" i="4"/>
  <c r="F104" i="4"/>
  <c r="F103" i="4"/>
  <c r="F102" i="4"/>
  <c r="F101" i="4"/>
  <c r="F100" i="4"/>
  <c r="F99" i="4"/>
  <c r="F98" i="4"/>
  <c r="E98" i="4"/>
  <c r="D98" i="4"/>
  <c r="F97" i="4"/>
  <c r="F96" i="4"/>
  <c r="F95" i="4"/>
  <c r="F94" i="4"/>
  <c r="F93" i="4"/>
  <c r="F92" i="4"/>
  <c r="E91" i="4"/>
  <c r="E82" i="4" s="1"/>
  <c r="D78" i="1" s="1"/>
  <c r="D91" i="4"/>
  <c r="F90" i="4"/>
  <c r="F89" i="4"/>
  <c r="F88" i="4"/>
  <c r="F87" i="4"/>
  <c r="F86" i="4"/>
  <c r="F85" i="4"/>
  <c r="F84" i="4"/>
  <c r="F83" i="4"/>
  <c r="E83" i="4"/>
  <c r="D83" i="4"/>
  <c r="F81" i="4"/>
  <c r="F80" i="4"/>
  <c r="F79" i="4"/>
  <c r="F78" i="4"/>
  <c r="E77" i="4"/>
  <c r="D77" i="4"/>
  <c r="F76" i="4"/>
  <c r="F75" i="4"/>
  <c r="E74" i="4"/>
  <c r="D74" i="4"/>
  <c r="F73" i="4"/>
  <c r="F72" i="4"/>
  <c r="F71" i="4"/>
  <c r="E71" i="4"/>
  <c r="D71" i="4"/>
  <c r="F70" i="4"/>
  <c r="F69" i="4"/>
  <c r="F68" i="4"/>
  <c r="E68" i="4"/>
  <c r="D68" i="4"/>
  <c r="F67" i="4"/>
  <c r="F66" i="4"/>
  <c r="F65" i="4"/>
  <c r="E64" i="4"/>
  <c r="D64" i="4"/>
  <c r="F64" i="4" s="1"/>
  <c r="F63" i="4"/>
  <c r="F62" i="4"/>
  <c r="E61" i="4"/>
  <c r="F61" i="4" s="1"/>
  <c r="D61" i="4"/>
  <c r="F60" i="4"/>
  <c r="F59" i="4"/>
  <c r="E58" i="4"/>
  <c r="F58" i="4" s="1"/>
  <c r="D58" i="4"/>
  <c r="F57" i="4"/>
  <c r="F56" i="4"/>
  <c r="F55" i="4"/>
  <c r="F54" i="4"/>
  <c r="F53" i="4"/>
  <c r="E53" i="4"/>
  <c r="D53" i="4"/>
  <c r="F52" i="4"/>
  <c r="F51" i="4"/>
  <c r="F50" i="4"/>
  <c r="E50" i="4"/>
  <c r="D50" i="4"/>
  <c r="F48" i="4"/>
  <c r="F47" i="4"/>
  <c r="F46" i="4"/>
  <c r="F45" i="4"/>
  <c r="E44" i="4"/>
  <c r="E43" i="4" s="1"/>
  <c r="D44" i="4"/>
  <c r="F44" i="4" s="1"/>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6" i="4"/>
  <c r="F15" i="4"/>
  <c r="F14" i="4"/>
  <c r="F13" i="4"/>
  <c r="F12" i="4"/>
  <c r="F11" i="4"/>
  <c r="F10" i="4"/>
  <c r="F9" i="4"/>
  <c r="E8" i="4"/>
  <c r="D8" i="4"/>
  <c r="G40" i="3"/>
  <c r="B40" i="3"/>
  <c r="G39" i="3"/>
  <c r="B39" i="3"/>
  <c r="G38" i="3"/>
  <c r="B38" i="3"/>
  <c r="H37" i="3"/>
  <c r="G37" i="3"/>
  <c r="B37" i="3"/>
  <c r="I35" i="3"/>
  <c r="H35" i="3"/>
  <c r="G35" i="3"/>
  <c r="B35" i="3"/>
  <c r="I34" i="3"/>
  <c r="G34" i="3"/>
  <c r="B34" i="3"/>
  <c r="G33" i="3"/>
  <c r="B33" i="3"/>
  <c r="G32" i="3"/>
  <c r="B32" i="3"/>
  <c r="G30" i="3"/>
  <c r="B30" i="3"/>
  <c r="I29" i="3"/>
  <c r="H29" i="3"/>
  <c r="G29" i="3"/>
  <c r="B29" i="3"/>
  <c r="I28" i="3"/>
  <c r="H28" i="3"/>
  <c r="G28" i="3"/>
  <c r="B28" i="3"/>
  <c r="I27" i="3"/>
  <c r="G27" i="3"/>
  <c r="B27" i="3"/>
  <c r="H26" i="3"/>
  <c r="G26" i="3"/>
  <c r="B26" i="3"/>
  <c r="G24" i="3"/>
  <c r="B24" i="3"/>
  <c r="G23" i="3"/>
  <c r="B23" i="3"/>
  <c r="G22" i="3"/>
  <c r="B22" i="3"/>
  <c r="G21" i="3"/>
  <c r="B21" i="3"/>
  <c r="G19" i="3"/>
  <c r="B19" i="3"/>
  <c r="G18" i="3"/>
  <c r="B18" i="3"/>
  <c r="G17" i="3"/>
  <c r="B17" i="3"/>
  <c r="G16" i="3"/>
  <c r="B16" i="3"/>
  <c r="H10" i="3" a="1"/>
  <c r="H10" i="3" s="1"/>
  <c r="L3" i="9" s="1"/>
  <c r="H1686" i="1"/>
  <c r="C1686" i="1"/>
  <c r="G1686" i="1" s="1"/>
  <c r="H1685" i="1"/>
  <c r="G1685" i="1"/>
  <c r="C1685" i="1"/>
  <c r="C1684" i="1"/>
  <c r="H1684" i="1" s="1"/>
  <c r="C1683" i="1"/>
  <c r="H1683" i="1" s="1"/>
  <c r="H1682" i="1"/>
  <c r="C1682" i="1"/>
  <c r="G1682" i="1" s="1"/>
  <c r="G1680" i="1"/>
  <c r="C1680" i="1"/>
  <c r="H1680" i="1" s="1"/>
  <c r="G1679" i="1"/>
  <c r="C1679" i="1"/>
  <c r="H1679" i="1" s="1"/>
  <c r="H1678" i="1"/>
  <c r="C1678" i="1"/>
  <c r="G1678" i="1" s="1"/>
  <c r="H1677" i="1"/>
  <c r="G1677" i="1"/>
  <c r="C1677" i="1"/>
  <c r="H1676" i="1"/>
  <c r="G1676" i="1"/>
  <c r="C1676" i="1"/>
  <c r="G1675" i="1"/>
  <c r="C1675" i="1"/>
  <c r="H1675" i="1" s="1"/>
  <c r="H1674" i="1"/>
  <c r="C1674" i="1"/>
  <c r="G1674" i="1" s="1"/>
  <c r="G1673" i="1"/>
  <c r="C1673" i="1"/>
  <c r="H1673" i="1" s="1"/>
  <c r="G1672" i="1"/>
  <c r="C1672" i="1"/>
  <c r="H1672" i="1" s="1"/>
  <c r="G1671" i="1"/>
  <c r="C1671" i="1"/>
  <c r="H1671" i="1" s="1"/>
  <c r="H1670" i="1"/>
  <c r="C1670" i="1"/>
  <c r="G1670" i="1" s="1"/>
  <c r="H1669" i="1"/>
  <c r="G1669" i="1"/>
  <c r="C1669" i="1"/>
  <c r="H1668" i="1"/>
  <c r="G1668" i="1"/>
  <c r="C1668" i="1"/>
  <c r="G1667" i="1"/>
  <c r="C1667" i="1"/>
  <c r="H1667" i="1" s="1"/>
  <c r="H1666" i="1"/>
  <c r="C1666" i="1"/>
  <c r="G1666" i="1" s="1"/>
  <c r="C1665" i="1"/>
  <c r="H1665" i="1" s="1"/>
  <c r="G1664" i="1"/>
  <c r="C1664" i="1"/>
  <c r="H1664" i="1" s="1"/>
  <c r="H1663" i="1"/>
  <c r="C1663" i="1"/>
  <c r="G1663" i="1" s="1"/>
  <c r="H1662" i="1"/>
  <c r="G1662" i="1"/>
  <c r="C1662" i="1"/>
  <c r="C1661" i="1"/>
  <c r="H1661" i="1" s="1"/>
  <c r="G1660" i="1"/>
  <c r="C1660" i="1"/>
  <c r="H1660" i="1" s="1"/>
  <c r="H1659" i="1"/>
  <c r="C1659" i="1"/>
  <c r="G1659" i="1" s="1"/>
  <c r="H1658" i="1"/>
  <c r="G1658" i="1"/>
  <c r="C1658" i="1"/>
  <c r="C1657" i="1"/>
  <c r="H1657" i="1" s="1"/>
  <c r="G1656" i="1"/>
  <c r="C1656" i="1"/>
  <c r="H1656" i="1" s="1"/>
  <c r="H1655" i="1"/>
  <c r="C1655" i="1"/>
  <c r="G1655" i="1" s="1"/>
  <c r="H1654" i="1"/>
  <c r="G1654" i="1"/>
  <c r="C1654" i="1"/>
  <c r="C1653" i="1"/>
  <c r="H1653" i="1" s="1"/>
  <c r="G1652" i="1"/>
  <c r="C1652" i="1"/>
  <c r="H1652" i="1" s="1"/>
  <c r="H1651" i="1"/>
  <c r="C1651" i="1"/>
  <c r="G1651" i="1" s="1"/>
  <c r="H1650" i="1"/>
  <c r="G1650" i="1"/>
  <c r="C1650" i="1"/>
  <c r="C1649" i="1"/>
  <c r="H1649" i="1" s="1"/>
  <c r="G1648" i="1"/>
  <c r="C1648" i="1"/>
  <c r="H1648" i="1" s="1"/>
  <c r="H1647" i="1"/>
  <c r="C1647" i="1"/>
  <c r="G1647" i="1" s="1"/>
  <c r="H1646" i="1"/>
  <c r="G1646" i="1"/>
  <c r="C1646" i="1"/>
  <c r="C1645" i="1"/>
  <c r="H1645" i="1" s="1"/>
  <c r="G1644" i="1"/>
  <c r="C1644" i="1"/>
  <c r="H1644" i="1" s="1"/>
  <c r="H1643" i="1"/>
  <c r="C1643" i="1"/>
  <c r="G1643" i="1" s="1"/>
  <c r="H1642" i="1"/>
  <c r="G1642" i="1"/>
  <c r="C1642" i="1"/>
  <c r="C1641" i="1"/>
  <c r="H1641" i="1" s="1"/>
  <c r="G1640" i="1"/>
  <c r="C1640" i="1"/>
  <c r="H1640" i="1" s="1"/>
  <c r="H1639" i="1"/>
  <c r="C1639" i="1"/>
  <c r="G1639" i="1" s="1"/>
  <c r="H1638" i="1"/>
  <c r="G1638" i="1"/>
  <c r="C1638" i="1"/>
  <c r="C1637" i="1"/>
  <c r="H1637" i="1" s="1"/>
  <c r="G1636" i="1"/>
  <c r="C1636" i="1"/>
  <c r="H1636" i="1" s="1"/>
  <c r="H1635" i="1"/>
  <c r="C1635" i="1"/>
  <c r="G1635" i="1" s="1"/>
  <c r="H1634" i="1"/>
  <c r="G1634" i="1"/>
  <c r="C1634" i="1"/>
  <c r="C1633" i="1"/>
  <c r="H1633" i="1" s="1"/>
  <c r="G1632" i="1"/>
  <c r="C1632" i="1"/>
  <c r="H1632" i="1" s="1"/>
  <c r="H1631" i="1"/>
  <c r="C1631" i="1"/>
  <c r="G1631" i="1" s="1"/>
  <c r="H1630" i="1"/>
  <c r="G1630" i="1"/>
  <c r="C1630" i="1"/>
  <c r="C1629" i="1"/>
  <c r="H1629" i="1" s="1"/>
  <c r="G1628" i="1"/>
  <c r="C1628" i="1"/>
  <c r="H1628" i="1" s="1"/>
  <c r="H1627" i="1"/>
  <c r="C1627" i="1"/>
  <c r="G1627" i="1" s="1"/>
  <c r="H1626" i="1"/>
  <c r="G1626" i="1"/>
  <c r="C1626" i="1"/>
  <c r="C1625" i="1"/>
  <c r="H1625" i="1" s="1"/>
  <c r="G1624" i="1"/>
  <c r="C1624" i="1"/>
  <c r="H1624" i="1" s="1"/>
  <c r="H1623" i="1"/>
  <c r="C1623" i="1"/>
  <c r="G1623" i="1" s="1"/>
  <c r="G1620" i="1"/>
  <c r="C1620" i="1"/>
  <c r="H1620" i="1" s="1"/>
  <c r="H1619" i="1"/>
  <c r="C1619" i="1"/>
  <c r="G1619" i="1" s="1"/>
  <c r="G1618" i="1"/>
  <c r="C1618" i="1"/>
  <c r="H1618" i="1" s="1"/>
  <c r="C1617" i="1"/>
  <c r="H1617" i="1" s="1"/>
  <c r="G1616" i="1"/>
  <c r="C1616" i="1"/>
  <c r="H1616" i="1" s="1"/>
  <c r="H1615" i="1"/>
  <c r="C1615" i="1"/>
  <c r="G1615" i="1" s="1"/>
  <c r="C1613" i="1"/>
  <c r="H1613" i="1" s="1"/>
  <c r="C1612" i="1"/>
  <c r="H1612" i="1" s="1"/>
  <c r="C1611" i="1"/>
  <c r="G1611" i="1" s="1"/>
  <c r="G1610" i="1"/>
  <c r="C1610" i="1"/>
  <c r="H1610" i="1" s="1"/>
  <c r="C1609" i="1"/>
  <c r="H1609" i="1" s="1"/>
  <c r="G1608" i="1"/>
  <c r="C1608" i="1"/>
  <c r="H1608" i="1" s="1"/>
  <c r="C1607" i="1"/>
  <c r="G1607" i="1" s="1"/>
  <c r="G1606" i="1"/>
  <c r="C1606" i="1"/>
  <c r="H1606" i="1" s="1"/>
  <c r="C1605" i="1"/>
  <c r="H1605" i="1" s="1"/>
  <c r="C1604" i="1"/>
  <c r="H1604" i="1" s="1"/>
  <c r="H1603" i="1"/>
  <c r="C1603" i="1"/>
  <c r="G1603" i="1" s="1"/>
  <c r="C1601" i="1"/>
  <c r="H1601" i="1" s="1"/>
  <c r="G1600" i="1"/>
  <c r="C1600" i="1"/>
  <c r="H1600" i="1" s="1"/>
  <c r="C1599" i="1"/>
  <c r="G1599" i="1" s="1"/>
  <c r="H1598" i="1"/>
  <c r="G1598" i="1"/>
  <c r="C1598" i="1"/>
  <c r="C1597" i="1"/>
  <c r="H1597" i="1" s="1"/>
  <c r="G1596" i="1"/>
  <c r="C1596" i="1"/>
  <c r="H1596" i="1" s="1"/>
  <c r="C1595" i="1"/>
  <c r="G1595" i="1" s="1"/>
  <c r="G1594" i="1"/>
  <c r="C1594" i="1"/>
  <c r="H1594" i="1" s="1"/>
  <c r="C1593" i="1"/>
  <c r="H1593" i="1" s="1"/>
  <c r="C1592" i="1"/>
  <c r="H1592" i="1" s="1"/>
  <c r="H1591" i="1"/>
  <c r="C1591" i="1"/>
  <c r="G1591" i="1" s="1"/>
  <c r="G1590" i="1"/>
  <c r="C1590" i="1"/>
  <c r="H1590" i="1" s="1"/>
  <c r="C1589" i="1"/>
  <c r="H1589" i="1" s="1"/>
  <c r="C1588" i="1"/>
  <c r="G1588" i="1" s="1"/>
  <c r="H1587" i="1"/>
  <c r="C1587" i="1"/>
  <c r="G1587" i="1" s="1"/>
  <c r="C1586" i="1"/>
  <c r="H1586" i="1" s="1"/>
  <c r="C1585" i="1"/>
  <c r="H1585" i="1" s="1"/>
  <c r="C1584" i="1"/>
  <c r="G1584" i="1" s="1"/>
  <c r="H1582" i="1"/>
  <c r="G1582" i="1"/>
  <c r="C1582" i="1"/>
  <c r="H1581" i="1"/>
  <c r="D1581" i="1"/>
  <c r="C1581" i="1"/>
  <c r="J1581" i="1" s="1"/>
  <c r="D1580" i="1"/>
  <c r="H1580" i="1" s="1"/>
  <c r="C1580" i="1"/>
  <c r="H1579" i="1"/>
  <c r="D1579" i="1"/>
  <c r="C1579" i="1"/>
  <c r="J1579" i="1" s="1"/>
  <c r="D1578" i="1"/>
  <c r="H1578" i="1" s="1"/>
  <c r="C1578" i="1"/>
  <c r="D1577" i="1"/>
  <c r="H1577" i="1" s="1"/>
  <c r="C1577" i="1"/>
  <c r="H1576" i="1"/>
  <c r="D1576" i="1"/>
  <c r="C1576" i="1"/>
  <c r="J1576" i="1" s="1"/>
  <c r="D1575" i="1"/>
  <c r="H1575" i="1" s="1"/>
  <c r="C1575" i="1"/>
  <c r="H1574" i="1"/>
  <c r="D1574" i="1"/>
  <c r="C1574" i="1"/>
  <c r="J1574" i="1" s="1"/>
  <c r="D1573" i="1"/>
  <c r="H1573" i="1" s="1"/>
  <c r="C1573" i="1"/>
  <c r="D1572" i="1"/>
  <c r="H1572" i="1" s="1"/>
  <c r="C1572" i="1"/>
  <c r="D1571" i="1"/>
  <c r="H1571" i="1" s="1"/>
  <c r="C1571" i="1"/>
  <c r="H1570" i="1"/>
  <c r="D1570" i="1"/>
  <c r="C1570" i="1"/>
  <c r="J1570" i="1" s="1"/>
  <c r="D1569" i="1"/>
  <c r="H1569" i="1" s="1"/>
  <c r="C1569" i="1"/>
  <c r="H1568" i="1"/>
  <c r="D1568" i="1"/>
  <c r="C1568" i="1"/>
  <c r="J1568" i="1" s="1"/>
  <c r="D1567" i="1"/>
  <c r="H1567" i="1" s="1"/>
  <c r="C1567" i="1"/>
  <c r="H1566" i="1"/>
  <c r="D1566" i="1"/>
  <c r="C1566" i="1"/>
  <c r="J1566" i="1" s="1"/>
  <c r="D1565" i="1"/>
  <c r="H1565" i="1" s="1"/>
  <c r="C1565" i="1"/>
  <c r="H1564" i="1"/>
  <c r="D1564" i="1"/>
  <c r="C1564" i="1"/>
  <c r="J1564" i="1" s="1"/>
  <c r="H1563" i="1"/>
  <c r="D1563" i="1"/>
  <c r="C1563" i="1"/>
  <c r="G1563" i="1" s="1"/>
  <c r="D1562" i="1"/>
  <c r="H1562" i="1" s="1"/>
  <c r="C1562" i="1"/>
  <c r="H1561" i="1"/>
  <c r="D1561" i="1"/>
  <c r="J1561" i="1" s="1"/>
  <c r="C1561" i="1"/>
  <c r="G1561" i="1" s="1"/>
  <c r="I1561" i="1" s="1"/>
  <c r="D1560" i="1"/>
  <c r="H1560" i="1" s="1"/>
  <c r="C1560" i="1"/>
  <c r="H1559" i="1"/>
  <c r="D1559" i="1"/>
  <c r="J1559" i="1" s="1"/>
  <c r="C1559" i="1"/>
  <c r="G1559" i="1" s="1"/>
  <c r="I1559" i="1" s="1"/>
  <c r="D1558" i="1"/>
  <c r="H1558" i="1" s="1"/>
  <c r="C1558" i="1"/>
  <c r="H1557" i="1"/>
  <c r="D1557" i="1"/>
  <c r="J1557" i="1" s="1"/>
  <c r="C1557" i="1"/>
  <c r="G1557" i="1" s="1"/>
  <c r="I1557" i="1" s="1"/>
  <c r="H1556" i="1"/>
  <c r="D1556" i="1"/>
  <c r="C1556" i="1"/>
  <c r="G1556" i="1" s="1"/>
  <c r="H1555" i="1"/>
  <c r="D1555" i="1"/>
  <c r="C1555" i="1"/>
  <c r="G1555" i="1" s="1"/>
  <c r="D1554" i="1"/>
  <c r="H1554" i="1" s="1"/>
  <c r="C1554" i="1"/>
  <c r="H1553" i="1"/>
  <c r="D1553" i="1"/>
  <c r="J1553" i="1" s="1"/>
  <c r="C1553" i="1"/>
  <c r="G1553" i="1" s="1"/>
  <c r="I1553" i="1" s="1"/>
  <c r="D1552" i="1"/>
  <c r="H1552" i="1" s="1"/>
  <c r="C1552" i="1"/>
  <c r="H1551" i="1"/>
  <c r="D1551" i="1"/>
  <c r="C1551" i="1"/>
  <c r="J1551" i="1" s="1"/>
  <c r="D1550" i="1"/>
  <c r="H1550" i="1" s="1"/>
  <c r="C1550" i="1"/>
  <c r="H1549" i="1"/>
  <c r="D1549" i="1"/>
  <c r="C1549" i="1"/>
  <c r="J1549" i="1" s="1"/>
  <c r="D1548" i="1"/>
  <c r="H1548" i="1" s="1"/>
  <c r="C1548" i="1"/>
  <c r="G1547" i="1"/>
  <c r="D1547" i="1"/>
  <c r="C1547" i="1"/>
  <c r="J1547" i="1" s="1"/>
  <c r="D1546" i="1"/>
  <c r="C1546" i="1"/>
  <c r="G1546" i="1" s="1"/>
  <c r="G1545" i="1"/>
  <c r="D1545" i="1"/>
  <c r="C1545" i="1"/>
  <c r="H1545" i="1" s="1"/>
  <c r="D1544" i="1"/>
  <c r="C1544" i="1"/>
  <c r="G1544" i="1" s="1"/>
  <c r="G1543" i="1"/>
  <c r="D1543" i="1"/>
  <c r="C1543" i="1"/>
  <c r="H1543" i="1" s="1"/>
  <c r="D1542" i="1"/>
  <c r="C1542" i="1"/>
  <c r="G1542" i="1" s="1"/>
  <c r="G1541" i="1"/>
  <c r="D1541" i="1"/>
  <c r="C1541" i="1"/>
  <c r="H1541" i="1" s="1"/>
  <c r="G1540" i="1"/>
  <c r="D1540" i="1"/>
  <c r="C1540" i="1"/>
  <c r="H1540" i="1" s="1"/>
  <c r="G1539" i="1"/>
  <c r="D1539" i="1"/>
  <c r="C1539" i="1"/>
  <c r="H1539" i="1" s="1"/>
  <c r="C1538"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D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D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D849" i="1"/>
  <c r="H849" i="1" s="1"/>
  <c r="C849" i="1"/>
  <c r="H848" i="1"/>
  <c r="G848" i="1"/>
  <c r="D848" i="1"/>
  <c r="C848" i="1"/>
  <c r="H847" i="1"/>
  <c r="G847" i="1"/>
  <c r="D847" i="1"/>
  <c r="C847" i="1"/>
  <c r="H846" i="1"/>
  <c r="G846" i="1"/>
  <c r="D846" i="1"/>
  <c r="C846" i="1"/>
  <c r="D845" i="1"/>
  <c r="H845" i="1" s="1"/>
  <c r="C845" i="1"/>
  <c r="D844" i="1"/>
  <c r="H844" i="1" s="1"/>
  <c r="C844" i="1"/>
  <c r="D843" i="1"/>
  <c r="H843" i="1" s="1"/>
  <c r="C843" i="1"/>
  <c r="H842" i="1"/>
  <c r="G842" i="1"/>
  <c r="D842" i="1"/>
  <c r="C842" i="1"/>
  <c r="D841" i="1"/>
  <c r="H841" i="1" s="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D774" i="1"/>
  <c r="H774" i="1" s="1"/>
  <c r="C774" i="1"/>
  <c r="D773" i="1"/>
  <c r="H773" i="1" s="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D731" i="1"/>
  <c r="H731" i="1" s="1"/>
  <c r="C731" i="1"/>
  <c r="H730" i="1"/>
  <c r="G730" i="1"/>
  <c r="D730" i="1"/>
  <c r="C730" i="1"/>
  <c r="H729" i="1"/>
  <c r="G729" i="1"/>
  <c r="D729" i="1"/>
  <c r="C729" i="1"/>
  <c r="D728" i="1"/>
  <c r="H728" i="1" s="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D696" i="1"/>
  <c r="H696" i="1" s="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D670" i="1"/>
  <c r="H670" i="1" s="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G654" i="1"/>
  <c r="D654" i="1"/>
  <c r="H654" i="1" s="1"/>
  <c r="C654" i="1"/>
  <c r="H653" i="1"/>
  <c r="G653" i="1"/>
  <c r="D653" i="1"/>
  <c r="C653" i="1"/>
  <c r="H652" i="1"/>
  <c r="G652" i="1"/>
  <c r="D652" i="1"/>
  <c r="C652" i="1"/>
  <c r="H651" i="1"/>
  <c r="G651" i="1"/>
  <c r="D651" i="1"/>
  <c r="C651" i="1"/>
  <c r="G650" i="1"/>
  <c r="D650" i="1"/>
  <c r="H650" i="1" s="1"/>
  <c r="C650" i="1"/>
  <c r="C649" i="1"/>
  <c r="H648" i="1"/>
  <c r="D648" i="1"/>
  <c r="G648" i="1" s="1"/>
  <c r="C648" i="1"/>
  <c r="H647" i="1"/>
  <c r="D647" i="1"/>
  <c r="G647" i="1" s="1"/>
  <c r="C647" i="1"/>
  <c r="G646" i="1"/>
  <c r="D646" i="1"/>
  <c r="H646" i="1" s="1"/>
  <c r="C646" i="1"/>
  <c r="G645" i="1"/>
  <c r="D645" i="1"/>
  <c r="H645" i="1" s="1"/>
  <c r="C645"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C423" i="1"/>
  <c r="C422" i="1"/>
  <c r="D421" i="1"/>
  <c r="H421" i="1" s="1"/>
  <c r="C421" i="1"/>
  <c r="H416" i="1"/>
  <c r="D416" i="1"/>
  <c r="G416" i="1" s="1"/>
  <c r="C416" i="1"/>
  <c r="H415"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H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H373" i="1"/>
  <c r="D373" i="1"/>
  <c r="G373" i="1" s="1"/>
  <c r="C373" i="1"/>
  <c r="D372" i="1"/>
  <c r="H372" i="1" s="1"/>
  <c r="C372" i="1"/>
  <c r="D371" i="1"/>
  <c r="H371" i="1" s="1"/>
  <c r="C371" i="1"/>
  <c r="H370" i="1"/>
  <c r="G370" i="1"/>
  <c r="D370" i="1"/>
  <c r="C370" i="1"/>
  <c r="D369" i="1"/>
  <c r="H369"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D302" i="1"/>
  <c r="G302" i="1" s="1"/>
  <c r="C302" i="1"/>
  <c r="D301" i="1"/>
  <c r="H301" i="1" s="1"/>
  <c r="C301" i="1"/>
  <c r="D300" i="1"/>
  <c r="H300" i="1" s="1"/>
  <c r="C300" i="1"/>
  <c r="G299" i="1"/>
  <c r="D299" i="1"/>
  <c r="H299" i="1" s="1"/>
  <c r="C299" i="1"/>
  <c r="G298"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8" i="1" s="1"/>
  <c r="C248" i="1"/>
  <c r="D247" i="1"/>
  <c r="H247" i="1" s="1"/>
  <c r="C247" i="1"/>
  <c r="D246" i="1"/>
  <c r="H246" i="1" s="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D234" i="1"/>
  <c r="H234" i="1" s="1"/>
  <c r="C234" i="1"/>
  <c r="D233" i="1"/>
  <c r="H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D216" i="1"/>
  <c r="H216" i="1" s="1"/>
  <c r="C216" i="1"/>
  <c r="D215" i="1"/>
  <c r="H215" i="1" s="1"/>
  <c r="C215" i="1"/>
  <c r="H214" i="1"/>
  <c r="G214" i="1"/>
  <c r="D214" i="1"/>
  <c r="C214" i="1"/>
  <c r="G213" i="1"/>
  <c r="D213" i="1"/>
  <c r="H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D197" i="1"/>
  <c r="G197" i="1" s="1"/>
  <c r="C197" i="1"/>
  <c r="H196" i="1"/>
  <c r="G196" i="1"/>
  <c r="D196" i="1"/>
  <c r="C196" i="1"/>
  <c r="D195" i="1"/>
  <c r="H195" i="1" s="1"/>
  <c r="C195" i="1"/>
  <c r="H194" i="1"/>
  <c r="G194" i="1"/>
  <c r="D194" i="1"/>
  <c r="C194" i="1"/>
  <c r="D193" i="1"/>
  <c r="H193" i="1" s="1"/>
  <c r="C193" i="1"/>
  <c r="D192" i="1"/>
  <c r="H192" i="1" s="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H179" i="1"/>
  <c r="G179" i="1"/>
  <c r="D179" i="1"/>
  <c r="C179" i="1"/>
  <c r="H178" i="1"/>
  <c r="D178" i="1"/>
  <c r="G178" i="1" s="1"/>
  <c r="C178" i="1"/>
  <c r="H177" i="1"/>
  <c r="D177" i="1"/>
  <c r="G177" i="1" s="1"/>
  <c r="C177" i="1"/>
  <c r="H176" i="1"/>
  <c r="D176" i="1"/>
  <c r="G176" i="1" s="1"/>
  <c r="C176" i="1"/>
  <c r="H175" i="1"/>
  <c r="D175" i="1"/>
  <c r="G175" i="1" s="1"/>
  <c r="C175" i="1"/>
  <c r="C174" i="1"/>
  <c r="H173" i="1"/>
  <c r="D173" i="1"/>
  <c r="G173" i="1" s="1"/>
  <c r="C173" i="1"/>
  <c r="H172" i="1"/>
  <c r="G172" i="1"/>
  <c r="D172" i="1"/>
  <c r="C172" i="1"/>
  <c r="H171" i="1"/>
  <c r="D171" i="1"/>
  <c r="G171" i="1" s="1"/>
  <c r="C171" i="1"/>
  <c r="H170" i="1"/>
  <c r="G170" i="1"/>
  <c r="D170" i="1"/>
  <c r="C170" i="1"/>
  <c r="H169" i="1"/>
  <c r="D169" i="1"/>
  <c r="G169" i="1" s="1"/>
  <c r="C169" i="1"/>
  <c r="H168" i="1"/>
  <c r="G168" i="1"/>
  <c r="D168" i="1"/>
  <c r="C168" i="1"/>
  <c r="D167" i="1"/>
  <c r="H167" i="1" s="1"/>
  <c r="C167" i="1"/>
  <c r="C166" i="1"/>
  <c r="D165" i="1"/>
  <c r="H165" i="1" s="1"/>
  <c r="C165" i="1"/>
  <c r="D164" i="1"/>
  <c r="H164" i="1" s="1"/>
  <c r="C164" i="1"/>
  <c r="D163" i="1"/>
  <c r="H163" i="1" s="1"/>
  <c r="C163" i="1"/>
  <c r="D162" i="1"/>
  <c r="H162" i="1" s="1"/>
  <c r="C162" i="1"/>
  <c r="D161" i="1"/>
  <c r="H161" i="1" s="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H151" i="1"/>
  <c r="G151" i="1"/>
  <c r="D151" i="1"/>
  <c r="C151" i="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D124" i="1"/>
  <c r="G124" i="1" s="1"/>
  <c r="C124" i="1"/>
  <c r="H123" i="1"/>
  <c r="G123" i="1"/>
  <c r="D123" i="1"/>
  <c r="C123" i="1"/>
  <c r="D122" i="1"/>
  <c r="H122" i="1" s="1"/>
  <c r="C122" i="1"/>
  <c r="D121" i="1"/>
  <c r="H121" i="1" s="1"/>
  <c r="C121" i="1"/>
  <c r="H120" i="1"/>
  <c r="G120" i="1"/>
  <c r="D120" i="1"/>
  <c r="C120" i="1"/>
  <c r="H119" i="1"/>
  <c r="G119" i="1"/>
  <c r="D119" i="1"/>
  <c r="C119" i="1"/>
  <c r="D118" i="1"/>
  <c r="H118" i="1" s="1"/>
  <c r="C118" i="1"/>
  <c r="H117" i="1"/>
  <c r="G117" i="1"/>
  <c r="D117" i="1"/>
  <c r="C117" i="1"/>
  <c r="D116" i="1"/>
  <c r="H116" i="1" s="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D90" i="1"/>
  <c r="G90" i="1" s="1"/>
  <c r="C90" i="1"/>
  <c r="H89" i="1"/>
  <c r="G89" i="1"/>
  <c r="D89" i="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D72" i="1"/>
  <c r="H72" i="1" s="1"/>
  <c r="C72" i="1"/>
  <c r="D71" i="1"/>
  <c r="H71" i="1" s="1"/>
  <c r="C71" i="1"/>
  <c r="D70" i="1"/>
  <c r="H70" i="1" s="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H61" i="1"/>
  <c r="G61" i="1"/>
  <c r="D61" i="1"/>
  <c r="C61" i="1"/>
  <c r="D60" i="1"/>
  <c r="H60" i="1" s="1"/>
  <c r="C60" i="1"/>
  <c r="H59" i="1"/>
  <c r="G59" i="1"/>
  <c r="D59" i="1"/>
  <c r="C59" i="1"/>
  <c r="H58" i="1"/>
  <c r="G58" i="1"/>
  <c r="D58" i="1"/>
  <c r="C58" i="1"/>
  <c r="H57" i="1"/>
  <c r="G57" i="1"/>
  <c r="D57" i="1"/>
  <c r="C57" i="1"/>
  <c r="H56" i="1"/>
  <c r="G56" i="1"/>
  <c r="D56" i="1"/>
  <c r="C56" i="1"/>
  <c r="D55" i="1"/>
  <c r="H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H25" i="1" s="1"/>
  <c r="C25" i="1"/>
  <c r="H24" i="1"/>
  <c r="G24" i="1"/>
  <c r="D24" i="1"/>
  <c r="C24"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H10" i="1"/>
  <c r="G10" i="1"/>
  <c r="D10" i="1"/>
  <c r="C10" i="1"/>
  <c r="D9" i="1"/>
  <c r="H9" i="1" s="1"/>
  <c r="C9" i="1"/>
  <c r="D8" i="1"/>
  <c r="H8" i="1" s="1"/>
  <c r="C8" i="1"/>
  <c r="D7" i="1"/>
  <c r="H7" i="1" s="1"/>
  <c r="C7" i="1"/>
  <c r="D6" i="1"/>
  <c r="H6" i="1" s="1"/>
  <c r="C6" i="1"/>
  <c r="D5" i="1"/>
  <c r="H5" i="1" s="1"/>
  <c r="C5" i="1"/>
  <c r="D4" i="1"/>
  <c r="H4" i="1" s="1"/>
  <c r="C4" i="1"/>
  <c r="G1684" i="1" l="1"/>
  <c r="C1681" i="1"/>
  <c r="G1683" i="1"/>
  <c r="D45" i="8"/>
  <c r="H1614" i="1"/>
  <c r="G1614" i="1"/>
  <c r="D25" i="8"/>
  <c r="C1602" i="1" s="1"/>
  <c r="H1602" i="1" s="1"/>
  <c r="G1612" i="1"/>
  <c r="H1611" i="1"/>
  <c r="H1607" i="1"/>
  <c r="G1602" i="1"/>
  <c r="G1604" i="1"/>
  <c r="H1595" i="1"/>
  <c r="H1599" i="1"/>
  <c r="G1592" i="1"/>
  <c r="G1586" i="1"/>
  <c r="G699" i="1"/>
  <c r="E329" i="9"/>
  <c r="B329" i="9" s="1"/>
  <c r="G849" i="1"/>
  <c r="F247" i="9"/>
  <c r="G845" i="1"/>
  <c r="G844" i="1"/>
  <c r="G843" i="1"/>
  <c r="G841" i="1"/>
  <c r="G836" i="1"/>
  <c r="G774" i="1"/>
  <c r="G773" i="1"/>
  <c r="G734" i="1"/>
  <c r="E54" i="9"/>
  <c r="B54" i="9" s="1"/>
  <c r="G731" i="1"/>
  <c r="F239" i="9"/>
  <c r="G728" i="1"/>
  <c r="G727" i="1"/>
  <c r="G696" i="1"/>
  <c r="G670" i="1"/>
  <c r="G662" i="1"/>
  <c r="E26" i="9"/>
  <c r="B26" i="9" s="1"/>
  <c r="B296" i="9"/>
  <c r="E25" i="9"/>
  <c r="B25" i="9" s="1"/>
  <c r="H649" i="1"/>
  <c r="G649" i="1"/>
  <c r="F656" i="4"/>
  <c r="E648" i="4"/>
  <c r="D642" i="1" s="1"/>
  <c r="G414" i="1"/>
  <c r="D374" i="1"/>
  <c r="G381" i="1"/>
  <c r="E373" i="4"/>
  <c r="D368" i="1" s="1"/>
  <c r="G372" i="1"/>
  <c r="G369" i="1"/>
  <c r="G371" i="1"/>
  <c r="H302" i="1"/>
  <c r="G301" i="1"/>
  <c r="D423" i="1"/>
  <c r="G300" i="1"/>
  <c r="F426" i="4"/>
  <c r="D422" i="1"/>
  <c r="H422" i="1" s="1"/>
  <c r="G421" i="1"/>
  <c r="F274" i="4"/>
  <c r="E83" i="9"/>
  <c r="B83" i="9" s="1"/>
  <c r="B247" i="9"/>
  <c r="H265" i="1"/>
  <c r="G265" i="1"/>
  <c r="E262" i="4"/>
  <c r="D258" i="1" s="1"/>
  <c r="G266" i="1"/>
  <c r="F269" i="4"/>
  <c r="G248" i="1"/>
  <c r="G246" i="1"/>
  <c r="G247" i="1"/>
  <c r="G233" i="1"/>
  <c r="G234" i="1"/>
  <c r="E230" i="4"/>
  <c r="D226" i="1" s="1"/>
  <c r="F237" i="4"/>
  <c r="G216" i="1"/>
  <c r="E67" i="9"/>
  <c r="B67" i="9" s="1"/>
  <c r="F246" i="9"/>
  <c r="B246" i="9" s="1"/>
  <c r="G215" i="1"/>
  <c r="G212" i="1"/>
  <c r="H212" i="1"/>
  <c r="F216" i="4"/>
  <c r="E202" i="4"/>
  <c r="D198" i="1" s="1"/>
  <c r="B244" i="9"/>
  <c r="G195" i="1"/>
  <c r="F243" i="9"/>
  <c r="B243" i="9" s="1"/>
  <c r="G193" i="1"/>
  <c r="G190" i="1"/>
  <c r="G192" i="1"/>
  <c r="F241" i="9"/>
  <c r="B241" i="9" s="1"/>
  <c r="B240" i="9"/>
  <c r="G183" i="1"/>
  <c r="G182" i="1"/>
  <c r="G181" i="1"/>
  <c r="B239" i="9"/>
  <c r="E52" i="9"/>
  <c r="B52" i="9" s="1"/>
  <c r="G180" i="1"/>
  <c r="H174" i="1"/>
  <c r="D166" i="1"/>
  <c r="G167" i="1"/>
  <c r="G165" i="1"/>
  <c r="G164" i="1"/>
  <c r="E164" i="4"/>
  <c r="D160" i="1" s="1"/>
  <c r="G163" i="1"/>
  <c r="G161" i="1"/>
  <c r="G162" i="1"/>
  <c r="G156" i="1"/>
  <c r="G158" i="1"/>
  <c r="G155" i="1"/>
  <c r="E48" i="9"/>
  <c r="B48" i="9" s="1"/>
  <c r="F237" i="9"/>
  <c r="G150" i="1"/>
  <c r="H150" i="1"/>
  <c r="E153" i="4"/>
  <c r="H24" i="9" s="1"/>
  <c r="F154" i="4"/>
  <c r="G121" i="1"/>
  <c r="G122" i="1"/>
  <c r="H124" i="1"/>
  <c r="G116" i="1"/>
  <c r="G118" i="1"/>
  <c r="G108" i="1"/>
  <c r="G113" i="1"/>
  <c r="E46" i="9"/>
  <c r="B46" i="9" s="1"/>
  <c r="H102" i="1"/>
  <c r="G102" i="1"/>
  <c r="D87" i="1"/>
  <c r="G72" i="1"/>
  <c r="G70" i="1"/>
  <c r="G71" i="1"/>
  <c r="F74" i="4"/>
  <c r="G60" i="1"/>
  <c r="G63" i="1"/>
  <c r="D54" i="1"/>
  <c r="G55" i="1"/>
  <c r="E49" i="4"/>
  <c r="D45" i="1" s="1"/>
  <c r="G25" i="1"/>
  <c r="G27" i="1"/>
  <c r="G19" i="1"/>
  <c r="G23" i="1"/>
  <c r="E7" i="4"/>
  <c r="F23" i="4"/>
  <c r="G11" i="1"/>
  <c r="G9" i="1"/>
  <c r="G8" i="1"/>
  <c r="G7" i="1"/>
  <c r="G6" i="1"/>
  <c r="G5" i="1"/>
  <c r="G4" i="1"/>
  <c r="F8" i="4"/>
  <c r="E322" i="9"/>
  <c r="B322" i="9" s="1"/>
  <c r="E326" i="9"/>
  <c r="B326" i="9" s="1"/>
  <c r="E36" i="9"/>
  <c r="B36" i="9" s="1"/>
  <c r="E307" i="9"/>
  <c r="B307" i="9" s="1"/>
  <c r="E320" i="9"/>
  <c r="B320" i="9" s="1"/>
  <c r="E324" i="9"/>
  <c r="B324" i="9" s="1"/>
  <c r="E327" i="9"/>
  <c r="B327" i="9" s="1"/>
  <c r="E31" i="9"/>
  <c r="B31" i="9" s="1"/>
  <c r="E311" i="9"/>
  <c r="B311" i="9" s="1"/>
  <c r="I1541" i="1"/>
  <c r="I1543" i="1"/>
  <c r="I1545" i="1"/>
  <c r="J1541" i="1"/>
  <c r="H1542" i="1"/>
  <c r="I1542" i="1" s="1"/>
  <c r="J1543" i="1"/>
  <c r="H1544" i="1"/>
  <c r="I1544" i="1" s="1"/>
  <c r="J1545" i="1"/>
  <c r="H1546" i="1"/>
  <c r="I1546" i="1" s="1"/>
  <c r="G1549" i="1"/>
  <c r="I1549" i="1" s="1"/>
  <c r="G1551" i="1"/>
  <c r="I1551" i="1" s="1"/>
  <c r="G1564" i="1"/>
  <c r="I1564" i="1" s="1"/>
  <c r="G1566" i="1"/>
  <c r="I1566" i="1" s="1"/>
  <c r="G1568" i="1"/>
  <c r="I1568" i="1" s="1"/>
  <c r="G1570" i="1"/>
  <c r="I1570" i="1" s="1"/>
  <c r="G1574" i="1"/>
  <c r="I1574" i="1" s="1"/>
  <c r="G1576" i="1"/>
  <c r="I1576" i="1" s="1"/>
  <c r="G1579" i="1"/>
  <c r="I1579" i="1" s="1"/>
  <c r="G1581" i="1"/>
  <c r="I1581" i="1" s="1"/>
  <c r="G1583" i="1"/>
  <c r="H1584" i="1"/>
  <c r="H1588" i="1"/>
  <c r="F17" i="4"/>
  <c r="D7" i="4"/>
  <c r="F106" i="4"/>
  <c r="F194" i="4"/>
  <c r="E273" i="4"/>
  <c r="D269" i="1" s="1"/>
  <c r="D308" i="4"/>
  <c r="F322" i="4"/>
  <c r="D321" i="4"/>
  <c r="E647" i="4"/>
  <c r="D641" i="1" s="1"/>
  <c r="E251" i="5"/>
  <c r="H32" i="3"/>
  <c r="J1548" i="1"/>
  <c r="J1550" i="1"/>
  <c r="J1552" i="1"/>
  <c r="J1554" i="1"/>
  <c r="J1558" i="1"/>
  <c r="J1560" i="1"/>
  <c r="J1562" i="1"/>
  <c r="J1565" i="1"/>
  <c r="J1567" i="1"/>
  <c r="J1569" i="1"/>
  <c r="J1573" i="1"/>
  <c r="J1575" i="1"/>
  <c r="J1578" i="1"/>
  <c r="J1580" i="1"/>
  <c r="F77" i="4"/>
  <c r="D49" i="4"/>
  <c r="F135" i="4"/>
  <c r="D134" i="4"/>
  <c r="F203" i="4"/>
  <c r="D202" i="4"/>
  <c r="F374" i="4"/>
  <c r="D373" i="4"/>
  <c r="F537" i="4"/>
  <c r="D536" i="4"/>
  <c r="D647" i="4"/>
  <c r="J1542" i="1"/>
  <c r="J1544" i="1"/>
  <c r="J1546" i="1"/>
  <c r="H1547" i="1"/>
  <c r="G1548" i="1"/>
  <c r="I1548" i="1" s="1"/>
  <c r="G1550" i="1"/>
  <c r="I1550" i="1" s="1"/>
  <c r="G1552" i="1"/>
  <c r="I1552" i="1" s="1"/>
  <c r="G1554" i="1"/>
  <c r="I1554" i="1" s="1"/>
  <c r="G1558" i="1"/>
  <c r="I1558" i="1" s="1"/>
  <c r="G1560" i="1"/>
  <c r="I1560" i="1" s="1"/>
  <c r="G1562" i="1"/>
  <c r="I1562" i="1" s="1"/>
  <c r="G1565" i="1"/>
  <c r="I1565" i="1" s="1"/>
  <c r="G1567" i="1"/>
  <c r="I1567" i="1" s="1"/>
  <c r="G1569" i="1"/>
  <c r="I1569" i="1" s="1"/>
  <c r="G1571" i="1"/>
  <c r="G1572" i="1"/>
  <c r="G1573" i="1"/>
  <c r="I1573" i="1" s="1"/>
  <c r="G1575" i="1"/>
  <c r="I1575" i="1" s="1"/>
  <c r="G1577" i="1"/>
  <c r="G1578" i="1"/>
  <c r="I1578" i="1" s="1"/>
  <c r="G1580" i="1"/>
  <c r="I1580" i="1" s="1"/>
  <c r="G1585" i="1"/>
  <c r="G1589" i="1"/>
  <c r="G1593" i="1"/>
  <c r="G1597" i="1"/>
  <c r="G1601" i="1"/>
  <c r="G1605" i="1"/>
  <c r="G1609" i="1"/>
  <c r="G1613" i="1"/>
  <c r="G1617" i="1"/>
  <c r="G1625" i="1"/>
  <c r="G1629" i="1"/>
  <c r="G1633" i="1"/>
  <c r="G1637" i="1"/>
  <c r="G1641" i="1"/>
  <c r="G1645" i="1"/>
  <c r="G1649" i="1"/>
  <c r="G1653" i="1"/>
  <c r="G1657" i="1"/>
  <c r="G1661" i="1"/>
  <c r="G1665" i="1"/>
  <c r="D82" i="4"/>
  <c r="F91" i="4"/>
  <c r="F178" i="4"/>
  <c r="D164" i="4"/>
  <c r="F189" i="4"/>
  <c r="F263" i="4"/>
  <c r="D262" i="4"/>
  <c r="F467" i="4"/>
  <c r="D466" i="4"/>
  <c r="E536" i="4"/>
  <c r="E571" i="4"/>
  <c r="D565" i="1" s="1"/>
  <c r="H156" i="9"/>
  <c r="E597" i="4"/>
  <c r="D591" i="1" s="1"/>
  <c r="I21" i="3"/>
  <c r="E141" i="6"/>
  <c r="I26" i="3"/>
  <c r="D230" i="4"/>
  <c r="D361" i="4"/>
  <c r="F431" i="4"/>
  <c r="D430" i="4"/>
  <c r="F186" i="5"/>
  <c r="D178" i="5"/>
  <c r="D44" i="8"/>
  <c r="D7" i="5"/>
  <c r="F204" i="5"/>
  <c r="D203" i="5"/>
  <c r="D89" i="6"/>
  <c r="E5" i="7"/>
  <c r="G345" i="9" s="1"/>
  <c r="E345" i="9" s="1"/>
  <c r="D273" i="4"/>
  <c r="D571" i="4"/>
  <c r="E584" i="4"/>
  <c r="D578" i="1" s="1"/>
  <c r="F630" i="4"/>
  <c r="D629" i="4"/>
  <c r="G316" i="9"/>
  <c r="G315" i="9"/>
  <c r="D147" i="5"/>
  <c r="F150" i="5"/>
  <c r="D274" i="5"/>
  <c r="F277" i="5"/>
  <c r="F36" i="6"/>
  <c r="D35" i="6"/>
  <c r="D648" i="4"/>
  <c r="G156" i="9"/>
  <c r="F607" i="4"/>
  <c r="G314" i="9"/>
  <c r="E314" i="9" s="1"/>
  <c r="B314" i="9" s="1"/>
  <c r="F89" i="5"/>
  <c r="D88" i="5"/>
  <c r="H316" i="9"/>
  <c r="H315" i="9"/>
  <c r="G339" i="9"/>
  <c r="E339" i="9" s="1"/>
  <c r="B339" i="9" s="1"/>
  <c r="F219" i="5"/>
  <c r="F5" i="6"/>
  <c r="F130" i="6"/>
  <c r="D129" i="6"/>
  <c r="D141" i="6" s="1"/>
  <c r="G310" i="9"/>
  <c r="H309" i="9"/>
  <c r="M228"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H310" i="9"/>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G178" i="9"/>
  <c r="E178" i="9" s="1"/>
  <c r="B178" i="9" s="1"/>
  <c r="G177" i="9"/>
  <c r="E177" i="9" s="1"/>
  <c r="B177" i="9" s="1"/>
  <c r="G176" i="9"/>
  <c r="E176" i="9" s="1"/>
  <c r="B176" i="9" s="1"/>
  <c r="G175" i="9"/>
  <c r="E175" i="9" s="1"/>
  <c r="B175" i="9" s="1"/>
  <c r="G174" i="9"/>
  <c r="E174" i="9" s="1"/>
  <c r="B174" i="9" s="1"/>
  <c r="G212" i="9"/>
  <c r="E212" i="9" s="1"/>
  <c r="B212" i="9" s="1"/>
  <c r="G211" i="9"/>
  <c r="E211" i="9" s="1"/>
  <c r="B211" i="9" s="1"/>
  <c r="G210" i="9"/>
  <c r="E210" i="9" s="1"/>
  <c r="B210" i="9" s="1"/>
  <c r="G209" i="9"/>
  <c r="E209" i="9" s="1"/>
  <c r="B209" i="9" s="1"/>
  <c r="G208" i="9"/>
  <c r="E208" i="9" s="1"/>
  <c r="B208" i="9" s="1"/>
  <c r="L207" i="9"/>
  <c r="F207" i="9" s="1"/>
  <c r="I10" i="9"/>
  <c r="E88" i="5"/>
  <c r="D1093" i="1" s="1"/>
  <c r="E177" i="5"/>
  <c r="B237" i="9"/>
  <c r="B249" i="9"/>
  <c r="B259" i="9"/>
  <c r="B265" i="9"/>
  <c r="B281" i="9"/>
  <c r="B285" i="9"/>
  <c r="B233" i="9"/>
  <c r="B251" i="9"/>
  <c r="B257" i="9"/>
  <c r="B267" i="9"/>
  <c r="B273" i="9"/>
  <c r="B283" i="9"/>
  <c r="B289" i="9"/>
  <c r="B231" i="9"/>
  <c r="B277" i="9"/>
  <c r="H1681" i="1" l="1"/>
  <c r="G1681" i="1"/>
  <c r="I39" i="3"/>
  <c r="C1622" i="1"/>
  <c r="H19" i="9"/>
  <c r="E19" i="9" s="1"/>
  <c r="B19" i="9" s="1"/>
  <c r="B207" i="9"/>
  <c r="H374" i="1"/>
  <c r="G374" i="1"/>
  <c r="E360" i="4"/>
  <c r="H423" i="1"/>
  <c r="G423" i="1"/>
  <c r="G422" i="1"/>
  <c r="H166" i="1"/>
  <c r="G166" i="1"/>
  <c r="G24" i="9"/>
  <c r="E24" i="9" s="1"/>
  <c r="F153" i="4"/>
  <c r="D149" i="1"/>
  <c r="G87" i="1"/>
  <c r="H87" i="1"/>
  <c r="H54" i="1"/>
  <c r="G54" i="1"/>
  <c r="E6" i="4"/>
  <c r="D3" i="1"/>
  <c r="F141" i="6"/>
  <c r="H30" i="3"/>
  <c r="C1537" i="1"/>
  <c r="B345" i="9"/>
  <c r="E344" i="9"/>
  <c r="I10" i="3" s="1"/>
  <c r="E179" i="9"/>
  <c r="B179" i="9" s="1"/>
  <c r="E309" i="9"/>
  <c r="B309" i="9" s="1"/>
  <c r="F648" i="4"/>
  <c r="C642" i="1"/>
  <c r="F274" i="5"/>
  <c r="C1278" i="1"/>
  <c r="E315" i="9"/>
  <c r="B315" i="9" s="1"/>
  <c r="G578" i="1"/>
  <c r="H578" i="1"/>
  <c r="F89" i="6"/>
  <c r="C1485" i="1"/>
  <c r="K1480" i="9"/>
  <c r="G343" i="9"/>
  <c r="E343" i="9" s="1"/>
  <c r="B343" i="9" s="1"/>
  <c r="I38" i="3"/>
  <c r="C1621" i="1"/>
  <c r="F430" i="4"/>
  <c r="C424" i="1"/>
  <c r="D639" i="4"/>
  <c r="E535" i="4"/>
  <c r="D530" i="1"/>
  <c r="F262" i="4"/>
  <c r="C258" i="1"/>
  <c r="F202" i="4"/>
  <c r="C198" i="1"/>
  <c r="F49" i="4"/>
  <c r="C45" i="1"/>
  <c r="F321" i="4"/>
  <c r="C316" i="1"/>
  <c r="E176" i="5"/>
  <c r="D1180" i="1" s="1"/>
  <c r="I23" i="3"/>
  <c r="D1181" i="1"/>
  <c r="F35" i="6"/>
  <c r="H27" i="3"/>
  <c r="C1431" i="1"/>
  <c r="D251" i="5"/>
  <c r="E316" i="9"/>
  <c r="B316" i="9" s="1"/>
  <c r="C565" i="1"/>
  <c r="F571" i="4"/>
  <c r="G338" i="9"/>
  <c r="E338" i="9" s="1"/>
  <c r="B338" i="9" s="1"/>
  <c r="F203" i="5"/>
  <c r="C1207" i="1"/>
  <c r="G342" i="9"/>
  <c r="E342" i="9" s="1"/>
  <c r="H591" i="1"/>
  <c r="G591" i="1"/>
  <c r="F466" i="4"/>
  <c r="C460" i="1"/>
  <c r="E69" i="5"/>
  <c r="E152" i="4"/>
  <c r="F129" i="6"/>
  <c r="C1525" i="1"/>
  <c r="G347" i="9"/>
  <c r="E347" i="9" s="1"/>
  <c r="F629" i="4"/>
  <c r="C623" i="1"/>
  <c r="C269" i="1"/>
  <c r="F273" i="4"/>
  <c r="G336" i="9"/>
  <c r="E336" i="9" s="1"/>
  <c r="B336" i="9" s="1"/>
  <c r="F178" i="5"/>
  <c r="D177" i="5"/>
  <c r="C1182" i="1"/>
  <c r="F361" i="4"/>
  <c r="C356" i="1"/>
  <c r="D360" i="4"/>
  <c r="I30" i="3"/>
  <c r="D1537" i="1"/>
  <c r="F82" i="4"/>
  <c r="C78" i="1"/>
  <c r="F647" i="4"/>
  <c r="C641" i="1"/>
  <c r="F373" i="4"/>
  <c r="C368" i="1"/>
  <c r="F134" i="4"/>
  <c r="C130" i="1"/>
  <c r="I24" i="3"/>
  <c r="D1255" i="1"/>
  <c r="D417" i="4"/>
  <c r="F308" i="4"/>
  <c r="C303" i="1"/>
  <c r="D6" i="4"/>
  <c r="C3" i="1"/>
  <c r="F7" i="4"/>
  <c r="F228" i="9"/>
  <c r="B228" i="9" s="1"/>
  <c r="E310" i="9"/>
  <c r="B310" i="9" s="1"/>
  <c r="F88" i="5"/>
  <c r="C1093" i="1"/>
  <c r="D69" i="5"/>
  <c r="E156" i="9"/>
  <c r="B156" i="9" s="1"/>
  <c r="F147" i="5"/>
  <c r="C1152" i="1"/>
  <c r="I32" i="3"/>
  <c r="D1538" i="1"/>
  <c r="H21" i="3"/>
  <c r="C1012" i="1"/>
  <c r="F7" i="5"/>
  <c r="F230" i="4"/>
  <c r="C226" i="1"/>
  <c r="D152" i="4"/>
  <c r="F164" i="4"/>
  <c r="C160" i="1"/>
  <c r="F536" i="4"/>
  <c r="D535" i="4"/>
  <c r="C530" i="1"/>
  <c r="H1622" i="1" l="1"/>
  <c r="G1622" i="1"/>
  <c r="D355" i="1"/>
  <c r="E417" i="4"/>
  <c r="D412" i="1" s="1"/>
  <c r="E418" i="4"/>
  <c r="D413" i="1" s="1"/>
  <c r="G149" i="1"/>
  <c r="H149" i="1"/>
  <c r="I16" i="3"/>
  <c r="E422" i="4"/>
  <c r="D2" i="1"/>
  <c r="H1538" i="1"/>
  <c r="G1538" i="1"/>
  <c r="G3" i="1"/>
  <c r="H3" i="1"/>
  <c r="F417" i="4"/>
  <c r="C412" i="1"/>
  <c r="H1182" i="1"/>
  <c r="G1182" i="1"/>
  <c r="I22" i="3"/>
  <c r="D1074" i="1"/>
  <c r="E6" i="5"/>
  <c r="F251" i="5"/>
  <c r="H24" i="3"/>
  <c r="C1255" i="1"/>
  <c r="G45" i="1"/>
  <c r="H45" i="1"/>
  <c r="F639" i="4"/>
  <c r="C633" i="1"/>
  <c r="H1278" i="1"/>
  <c r="G1278" i="1"/>
  <c r="D640" i="4"/>
  <c r="C529" i="1"/>
  <c r="F535" i="4"/>
  <c r="D299" i="4"/>
  <c r="F152" i="4"/>
  <c r="H17" i="3"/>
  <c r="C148" i="1"/>
  <c r="G1012" i="1"/>
  <c r="H1012" i="1"/>
  <c r="D300" i="4"/>
  <c r="F6" i="4"/>
  <c r="H16" i="3"/>
  <c r="C2" i="1"/>
  <c r="D422" i="4"/>
  <c r="G368" i="1"/>
  <c r="H368" i="1"/>
  <c r="G78" i="1"/>
  <c r="H78" i="1"/>
  <c r="D418" i="4"/>
  <c r="F360" i="4"/>
  <c r="C355" i="1"/>
  <c r="D176" i="5"/>
  <c r="H23" i="3"/>
  <c r="C1181" i="1"/>
  <c r="F177" i="5"/>
  <c r="H269" i="1"/>
  <c r="G269" i="1"/>
  <c r="H1525" i="1"/>
  <c r="G1525" i="1"/>
  <c r="H460" i="1"/>
  <c r="G460" i="1"/>
  <c r="E341" i="9"/>
  <c r="B342" i="9"/>
  <c r="H1431" i="1"/>
  <c r="G1431" i="1"/>
  <c r="H9" i="3"/>
  <c r="H424" i="1"/>
  <c r="G424" i="1"/>
  <c r="H258" i="1"/>
  <c r="G258" i="1"/>
  <c r="F69" i="5"/>
  <c r="H22" i="3"/>
  <c r="C1074" i="1"/>
  <c r="H303" i="1"/>
  <c r="G303" i="1"/>
  <c r="H356" i="1"/>
  <c r="G356" i="1"/>
  <c r="H623" i="1"/>
  <c r="G623" i="1"/>
  <c r="H1207" i="1"/>
  <c r="G1207" i="1"/>
  <c r="H565" i="1"/>
  <c r="G565" i="1"/>
  <c r="H316" i="1"/>
  <c r="G316" i="1"/>
  <c r="G198" i="1"/>
  <c r="H198" i="1"/>
  <c r="H642" i="1"/>
  <c r="G642" i="1"/>
  <c r="H1537" i="1"/>
  <c r="G1537" i="1"/>
  <c r="H530" i="1"/>
  <c r="G530" i="1"/>
  <c r="E346" i="9"/>
  <c r="B347" i="9"/>
  <c r="G226" i="1"/>
  <c r="H226" i="1"/>
  <c r="B24" i="9"/>
  <c r="H160" i="1"/>
  <c r="G160" i="1"/>
  <c r="D6" i="5"/>
  <c r="H1152" i="1"/>
  <c r="G1152" i="1"/>
  <c r="H1093" i="1"/>
  <c r="G1093" i="1"/>
  <c r="G130" i="1"/>
  <c r="H130" i="1"/>
  <c r="G641" i="1"/>
  <c r="H641" i="1"/>
  <c r="E299" i="4"/>
  <c r="I17" i="3"/>
  <c r="D148" i="1"/>
  <c r="E640" i="4"/>
  <c r="D634" i="1" s="1"/>
  <c r="D529" i="1"/>
  <c r="E639" i="4"/>
  <c r="D633" i="1" s="1"/>
  <c r="H1621" i="1"/>
  <c r="G1621" i="1"/>
  <c r="H11" i="3"/>
  <c r="H1485" i="1"/>
  <c r="G1485" i="1"/>
  <c r="E643" i="4" l="1"/>
  <c r="D637" i="1" s="1"/>
  <c r="D417" i="1"/>
  <c r="K3" i="9"/>
  <c r="I9" i="3"/>
  <c r="N3" i="9"/>
  <c r="I11" i="3"/>
  <c r="E301" i="4"/>
  <c r="D297" i="1" s="1"/>
  <c r="E423" i="4"/>
  <c r="D295" i="1"/>
  <c r="E300" i="4"/>
  <c r="D296" i="1" s="1"/>
  <c r="C413" i="1"/>
  <c r="F418" i="4"/>
  <c r="D423" i="4"/>
  <c r="C295" i="1"/>
  <c r="D301" i="4"/>
  <c r="F299" i="4"/>
  <c r="G306" i="9"/>
  <c r="E306" i="9" s="1"/>
  <c r="B306" i="9" s="1"/>
  <c r="G299" i="9"/>
  <c r="F6" i="5"/>
  <c r="C1011" i="1"/>
  <c r="F176" i="5"/>
  <c r="C1180" i="1"/>
  <c r="D643" i="4"/>
  <c r="D424" i="4"/>
  <c r="F422" i="4"/>
  <c r="C417" i="1"/>
  <c r="C296" i="1"/>
  <c r="H148" i="1"/>
  <c r="G148" i="1"/>
  <c r="H299" i="9"/>
  <c r="D1011" i="1"/>
  <c r="H1074" i="1"/>
  <c r="G1074" i="1"/>
  <c r="G355" i="1"/>
  <c r="H355" i="1"/>
  <c r="G2" i="1"/>
  <c r="H2" i="1"/>
  <c r="H529" i="1"/>
  <c r="G529" i="1"/>
  <c r="G633" i="1"/>
  <c r="H633" i="1"/>
  <c r="H1255" i="1"/>
  <c r="G1255" i="1"/>
  <c r="H412" i="1"/>
  <c r="G412" i="1"/>
  <c r="H1181" i="1"/>
  <c r="G1181" i="1"/>
  <c r="F640" i="4"/>
  <c r="C634" i="1"/>
  <c r="F300" i="4" l="1"/>
  <c r="D645" i="4"/>
  <c r="F643" i="4"/>
  <c r="C637" i="1"/>
  <c r="H417" i="1"/>
  <c r="G417" i="1"/>
  <c r="H1180" i="1"/>
  <c r="G1180" i="1"/>
  <c r="E299" i="9"/>
  <c r="H295" i="1"/>
  <c r="G295" i="1"/>
  <c r="D644" i="4"/>
  <c r="D425" i="4"/>
  <c r="F423" i="4"/>
  <c r="C418" i="1"/>
  <c r="G20" i="9"/>
  <c r="H296" i="1"/>
  <c r="G296" i="1"/>
  <c r="C419" i="1"/>
  <c r="H8" i="3"/>
  <c r="H1011" i="1"/>
  <c r="G1011" i="1"/>
  <c r="E425" i="4"/>
  <c r="D420" i="1" s="1"/>
  <c r="E644" i="4"/>
  <c r="D418" i="1"/>
  <c r="H20" i="9"/>
  <c r="E424" i="4"/>
  <c r="G634" i="1"/>
  <c r="H634" i="1"/>
  <c r="F301" i="4"/>
  <c r="C297" i="1"/>
  <c r="H413" i="1"/>
  <c r="G413" i="1"/>
  <c r="E20" i="9" l="1"/>
  <c r="B20" i="9" s="1"/>
  <c r="M3" i="9"/>
  <c r="F425" i="4"/>
  <c r="C420" i="1"/>
  <c r="B299" i="9"/>
  <c r="G637" i="1"/>
  <c r="H637" i="1"/>
  <c r="E646" i="4"/>
  <c r="D638" i="1"/>
  <c r="E645" i="4"/>
  <c r="F645" i="4" s="1"/>
  <c r="H297" i="1"/>
  <c r="G297" i="1"/>
  <c r="D419" i="1"/>
  <c r="G419" i="1" s="1"/>
  <c r="F424" i="4"/>
  <c r="D646" i="4"/>
  <c r="F644" i="4"/>
  <c r="C638" i="1"/>
  <c r="H418" i="1"/>
  <c r="G418" i="1"/>
  <c r="C639" i="1"/>
  <c r="H419" i="1" l="1"/>
  <c r="H420" i="1"/>
  <c r="G420" i="1"/>
  <c r="H638" i="1"/>
  <c r="G638" i="1"/>
  <c r="E649" i="4"/>
  <c r="D639" i="1"/>
  <c r="G639" i="1" s="1"/>
  <c r="F646" i="4"/>
  <c r="D650" i="4"/>
  <c r="C640" i="1"/>
  <c r="D649" i="4"/>
  <c r="E650" i="4"/>
  <c r="D640" i="1"/>
  <c r="G334" i="9"/>
  <c r="H334" i="9"/>
  <c r="H639" i="1" l="1"/>
  <c r="H18" i="3"/>
  <c r="C643" i="1"/>
  <c r="F649" i="4"/>
  <c r="G297" i="9"/>
  <c r="E297" i="9" s="1"/>
  <c r="B297" i="9" s="1"/>
  <c r="I19" i="3"/>
  <c r="D644" i="1"/>
  <c r="E334" i="9"/>
  <c r="H640" i="1"/>
  <c r="G640" i="1"/>
  <c r="I18" i="3"/>
  <c r="D643" i="1"/>
  <c r="F650" i="4"/>
  <c r="H19" i="3"/>
  <c r="C644" i="1"/>
  <c r="H7" i="3" l="1"/>
  <c r="J3" i="9" s="1"/>
  <c r="B334" i="9"/>
  <c r="E298" i="9"/>
  <c r="I8" i="3" s="1"/>
  <c r="H644" i="1"/>
  <c r="G644" i="1"/>
  <c r="H643" i="1"/>
  <c r="G643" i="1"/>
  <c r="L293" i="9" l="1"/>
  <c r="F293" i="9" s="1"/>
  <c r="H295" i="9"/>
  <c r="G295" i="9"/>
  <c r="H18" i="9"/>
  <c r="G18" i="9"/>
  <c r="I8" i="9"/>
  <c r="M15" i="9"/>
  <c r="K7" i="9"/>
  <c r="J12" i="9"/>
  <c r="I6" i="9"/>
  <c r="K12" i="9"/>
  <c r="G17" i="9"/>
  <c r="J6" i="9"/>
  <c r="I11" i="9"/>
  <c r="H17" i="9"/>
  <c r="J13" i="9"/>
  <c r="I7" i="9"/>
  <c r="K13" i="9"/>
  <c r="I13" i="9"/>
  <c r="K10" i="9"/>
  <c r="G16" i="9"/>
  <c r="H21" i="9"/>
  <c r="J8" i="9"/>
  <c r="G15" i="9"/>
  <c r="K6" i="9"/>
  <c r="J11" i="9"/>
  <c r="I17" i="9"/>
  <c r="H22" i="9"/>
  <c r="I9" i="9"/>
  <c r="H16" i="9"/>
  <c r="J9" i="9"/>
  <c r="H15" i="9"/>
  <c r="K9" i="9"/>
  <c r="L15" i="9"/>
  <c r="G21" i="9"/>
  <c r="K8" i="9"/>
  <c r="G22" i="9"/>
  <c r="J7" i="9"/>
  <c r="I12" i="9"/>
  <c r="I5" i="9"/>
  <c r="K11" i="9"/>
  <c r="J17" i="9"/>
  <c r="J5" i="9"/>
  <c r="L16" i="9"/>
  <c r="K5" i="9"/>
  <c r="J10" i="9"/>
  <c r="M16" i="9"/>
  <c r="E12" i="9" l="1"/>
  <c r="B12" i="9" s="1"/>
  <c r="E21" i="9"/>
  <c r="B21" i="9" s="1"/>
  <c r="E295" i="9"/>
  <c r="E22" i="9"/>
  <c r="B22" i="9" s="1"/>
  <c r="E16" i="9"/>
  <c r="E13" i="9"/>
  <c r="B13" i="9" s="1"/>
  <c r="E10" i="9"/>
  <c r="B10" i="9" s="1"/>
  <c r="E7" i="9"/>
  <c r="B7" i="9" s="1"/>
  <c r="E18" i="9"/>
  <c r="B18" i="9" s="1"/>
  <c r="E9" i="9"/>
  <c r="B9" i="9" s="1"/>
  <c r="F16" i="9"/>
  <c r="E5" i="9"/>
  <c r="E15" i="9"/>
  <c r="E17" i="9"/>
  <c r="B17" i="9" s="1"/>
  <c r="B295" i="9"/>
  <c r="E23" i="9"/>
  <c r="I7" i="3" s="1"/>
  <c r="F15" i="9"/>
  <c r="E11" i="9"/>
  <c r="B11" i="9" s="1"/>
  <c r="E6" i="9"/>
  <c r="B6" i="9" s="1"/>
  <c r="E8" i="9"/>
  <c r="B8" i="9" s="1"/>
  <c r="B293" i="9"/>
  <c r="F23" i="9"/>
  <c r="F14" i="9" l="1"/>
  <c r="F3" i="9" s="1"/>
  <c r="B16" i="9"/>
  <c r="B5" i="9"/>
  <c r="E4" i="9"/>
  <c r="B15" i="9"/>
  <c r="E14" i="9"/>
  <c r="I12" i="3" s="1"/>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<sst xmlns="http://schemas.openxmlformats.org/spreadsheetml/2006/main" count="4719" uniqueCount="3651">
  <si>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</si>
  <si>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</si>
  <si>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</si>
  <si>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</si>
  <si>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</si>
  <si>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</si>
  <si>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</si>
  <si>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</si>
  <si>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</si>
  <si>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</si>
  <si>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</si>
  <si>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</si>
  <si>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</si>
  <si>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</si>
  <si>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</si>
  <si>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</si>
  <si>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</si>
  <si>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</si>
  <si>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</si>
  <si>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</si>
  <si>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</si>
  <si>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</si>
  <si>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</si>
  <si>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</si>
  <si>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</si>
  <si>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</si>
  <si>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</si>
  <si>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</si>
  <si>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</si>
  <si>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</si>
  <si>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</si>
  <si>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</si>
  <si>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</si>
  <si>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</si>
  <si>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Razina:</t>
  </si>
  <si>
    <t>22</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</si>
  <si>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</si>
  <si>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</si>
  <si>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</si>
  <si>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</si>
  <si>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</si>
  <si>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</si>
  <si>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</si>
  <si>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</si>
  <si>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</si>
  <si>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</si>
  <si>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</si>
  <si>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</si>
  <si>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</si>
  <si>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</si>
  <si>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</si>
  <si>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</si>
  <si>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</si>
  <si>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</si>
  <si>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</si>
  <si>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</si>
  <si>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28135 - OPĆINA NOVO VIRJE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</si>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</sst>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623139.22999999986</v>
      </c>
      <c r="D2" s="6">
        <f>'PR-RAS'!E6</f>
        <v>698652.59</v>
      </c>
      <c r="E2" s="6">
        <v>0</v>
      </c>
      <c r="F2" s="6">
        <v>0</v>
      </c>
      <c r="G2" s="7">
        <f t="shared" ref="G2:G274" si="0">(B2/1000)*(C2*1+D2*2)</f>
        <v>2020.4444099999998</v>
      </c>
      <c r="H2" s="7">
        <f t="shared" ref="H2:H274" si="1">ABS(C2-ROUND(C2,0))+ABS(D2-ROUND(D2,0))</f>
        <v>0.63999999989755452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136627.50999999998</v>
      </c>
      <c r="D3" s="1">
        <f>'PR-RAS'!E7</f>
        <v>164120.94999999998</v>
      </c>
      <c r="E3" s="1">
        <v>0</v>
      </c>
      <c r="F3" s="1">
        <v>0</v>
      </c>
      <c r="G3" s="2">
        <f t="shared" si="0"/>
        <v>929.73881999999981</v>
      </c>
      <c r="H3" s="2">
        <f t="shared" si="1"/>
        <v>0.5400000000372529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125228.03999999998</v>
      </c>
      <c r="D4" s="1">
        <f>'PR-RAS'!E8</f>
        <v>145636.54999999999</v>
      </c>
      <c r="E4" s="1">
        <v>0</v>
      </c>
      <c r="F4" s="1">
        <v>0</v>
      </c>
      <c r="G4" s="2">
        <f t="shared" si="0"/>
        <v>1249.50342</v>
      </c>
      <c r="H4" s="2">
        <f t="shared" si="1"/>
        <v>0.48999999999068677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115043.81</v>
      </c>
      <c r="D5" s="1">
        <f>'PR-RAS'!E9</f>
        <v>153826.82999999999</v>
      </c>
      <c r="E5" s="1">
        <v>0</v>
      </c>
      <c r="F5" s="1">
        <v>0</v>
      </c>
      <c r="G5" s="2">
        <f t="shared" si="0"/>
        <v>1690.7898799999998</v>
      </c>
      <c r="H5" s="2">
        <f t="shared" si="1"/>
        <v>0.36000000001513399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17723.259999999998</v>
      </c>
      <c r="D6" s="1">
        <f>'PR-RAS'!E10</f>
        <v>14130.66</v>
      </c>
      <c r="E6" s="1">
        <v>0</v>
      </c>
      <c r="F6" s="1">
        <v>0</v>
      </c>
      <c r="G6" s="2">
        <f t="shared" si="0"/>
        <v>229.92290000000003</v>
      </c>
      <c r="H6" s="2">
        <f t="shared" si="1"/>
        <v>0.59999999999854481</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10237.83</v>
      </c>
      <c r="D7" s="1">
        <f>'PR-RAS'!E11</f>
        <v>9276.1299999999992</v>
      </c>
      <c r="E7" s="1">
        <v>0</v>
      </c>
      <c r="F7" s="1">
        <v>0</v>
      </c>
      <c r="G7" s="2">
        <f t="shared" si="0"/>
        <v>172.74053999999998</v>
      </c>
      <c r="H7" s="2">
        <f t="shared" si="1"/>
        <v>0.2999999999992724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6136.8</v>
      </c>
      <c r="D8" s="1">
        <f>'PR-RAS'!E12</f>
        <v>15911.56</v>
      </c>
      <c r="E8" s="1">
        <v>0</v>
      </c>
      <c r="F8" s="1">
        <v>0</v>
      </c>
      <c r="G8" s="2">
        <f t="shared" si="0"/>
        <v>265.71944000000002</v>
      </c>
      <c r="H8" s="2">
        <f t="shared" si="1"/>
        <v>0.64000000000032742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11647.77</v>
      </c>
      <c r="D9" s="1">
        <f>'PR-RAS'!E13</f>
        <v>5443.68</v>
      </c>
      <c r="E9" s="1">
        <v>0</v>
      </c>
      <c r="F9" s="1">
        <v>0</v>
      </c>
      <c r="G9" s="2">
        <f t="shared" si="0"/>
        <v>180.28104000000002</v>
      </c>
      <c r="H9" s="2">
        <f t="shared" si="1"/>
        <v>0.5499999999992724</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35561.43</v>
      </c>
      <c r="D11" s="1">
        <f>'PR-RAS'!E15</f>
        <v>52952.31</v>
      </c>
      <c r="E11" s="1">
        <v>0</v>
      </c>
      <c r="F11" s="1">
        <v>0</v>
      </c>
      <c r="G11" s="2">
        <f t="shared" si="0"/>
        <v>1414.6605</v>
      </c>
      <c r="H11" s="2">
        <f t="shared" si="1"/>
        <v>0.73999999999796273</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10154.469999999999</v>
      </c>
      <c r="D19" s="1">
        <f>'PR-RAS'!E23</f>
        <v>18359.18</v>
      </c>
      <c r="E19" s="1">
        <v>0</v>
      </c>
      <c r="F19" s="1">
        <v>0</v>
      </c>
      <c r="G19" s="2">
        <f t="shared" si="0"/>
        <v>843.71093999999994</v>
      </c>
      <c r="H19" s="2">
        <f t="shared" si="1"/>
        <v>0.6499999999996362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10154.469999999999</v>
      </c>
      <c r="D23" s="1">
        <f>'PR-RAS'!E27</f>
        <v>18359.18</v>
      </c>
      <c r="E23" s="1">
        <v>0</v>
      </c>
      <c r="F23" s="1">
        <v>0</v>
      </c>
      <c r="G23" s="2">
        <f t="shared" si="0"/>
        <v>1031.20226</v>
      </c>
      <c r="H23" s="2">
        <f t="shared" si="1"/>
        <v>0.6499999999996362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1245</v>
      </c>
      <c r="D25" s="1">
        <f>'PR-RAS'!E29</f>
        <v>125.22</v>
      </c>
      <c r="E25" s="1">
        <v>0</v>
      </c>
      <c r="F25" s="1">
        <v>0</v>
      </c>
      <c r="G25" s="2">
        <f t="shared" si="0"/>
        <v>35.890560000000001</v>
      </c>
      <c r="H25" s="2">
        <f t="shared" si="1"/>
        <v>0.21999999999999886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1245</v>
      </c>
      <c r="D27" s="1">
        <f>'PR-RAS'!E31</f>
        <v>125.22</v>
      </c>
      <c r="E27" s="1">
        <v>0</v>
      </c>
      <c r="F27" s="1">
        <v>0</v>
      </c>
      <c r="G27" s="2">
        <f t="shared" si="0"/>
        <v>38.881439999999998</v>
      </c>
      <c r="H27" s="2">
        <f t="shared" si="1"/>
        <v>0.21999999999999886</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293544.17999999993</v>
      </c>
      <c r="D45" s="1">
        <f>'PR-RAS'!E49</f>
        <v>359608.97</v>
      </c>
      <c r="E45" s="1">
        <v>0</v>
      </c>
      <c r="F45" s="1">
        <v>0</v>
      </c>
      <c r="G45" s="2">
        <f t="shared" si="0"/>
        <v>44561.533279999989</v>
      </c>
      <c r="H45" s="2">
        <f t="shared" si="1"/>
        <v>0.2099999999627471</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282958.86</v>
      </c>
      <c r="D54" s="1">
        <f>'PR-RAS'!E58</f>
        <v>48217.4</v>
      </c>
      <c r="E54" s="1">
        <v>0</v>
      </c>
      <c r="F54" s="1">
        <v>0</v>
      </c>
      <c r="G54" s="2">
        <f t="shared" si="0"/>
        <v>20107.863979999998</v>
      </c>
      <c r="H54" s="2">
        <f t="shared" si="1"/>
        <v>0.54000000001542503</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246958.86</v>
      </c>
      <c r="D55" s="1">
        <f>'PR-RAS'!E59</f>
        <v>1817.4</v>
      </c>
      <c r="E55" s="1">
        <v>0</v>
      </c>
      <c r="F55" s="1">
        <v>0</v>
      </c>
      <c r="G55" s="2">
        <f t="shared" si="0"/>
        <v>13532.057639999999</v>
      </c>
      <c r="H55" s="2">
        <f t="shared" si="1"/>
        <v>0.54000000001406079</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36000</v>
      </c>
      <c r="D56" s="1">
        <f>'PR-RAS'!E60</f>
        <v>46400</v>
      </c>
      <c r="E56" s="1">
        <v>0</v>
      </c>
      <c r="F56" s="1">
        <v>0</v>
      </c>
      <c r="G56" s="2">
        <f t="shared" si="0"/>
        <v>7084</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6003.97</v>
      </c>
      <c r="D57" s="1">
        <f>'PR-RAS'!E61</f>
        <v>13875.26</v>
      </c>
      <c r="E57" s="1">
        <v>0</v>
      </c>
      <c r="F57" s="1">
        <v>0</v>
      </c>
      <c r="G57" s="2">
        <f t="shared" si="0"/>
        <v>1890.25144</v>
      </c>
      <c r="H57" s="2">
        <f t="shared" si="1"/>
        <v>0.28999999999996362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6003.97</v>
      </c>
      <c r="D58" s="1">
        <f>'PR-RAS'!E62</f>
        <v>13875.26</v>
      </c>
      <c r="E58" s="1">
        <v>0</v>
      </c>
      <c r="F58" s="1">
        <v>0</v>
      </c>
      <c r="G58" s="2">
        <f t="shared" si="0"/>
        <v>1924.00593</v>
      </c>
      <c r="H58" s="2">
        <f t="shared" si="1"/>
        <v>0.28999999999996362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259083.43</v>
      </c>
      <c r="E60" s="1">
        <v>0</v>
      </c>
      <c r="F60" s="1">
        <v>0</v>
      </c>
      <c r="G60" s="2">
        <f t="shared" si="0"/>
        <v>30571.844739999997</v>
      </c>
      <c r="H60" s="2">
        <f t="shared" si="1"/>
        <v>0.42999999999301508</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259083.43</v>
      </c>
      <c r="E63" s="1">
        <v>0</v>
      </c>
      <c r="F63" s="1">
        <v>0</v>
      </c>
      <c r="G63" s="2">
        <f>(B63/1000)*(C63*1+D63*2)</f>
        <v>32126.34532</v>
      </c>
      <c r="H63" s="2">
        <f>ABS(C63-ROUND(C63,0))+ABS(D63-ROUND(D63,0))</f>
        <v>0.42999999999301508</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4581.3500000000004</v>
      </c>
      <c r="D70" s="1">
        <f>'PR-RAS'!E74</f>
        <v>38432.879999999997</v>
      </c>
      <c r="E70" s="1">
        <v>0</v>
      </c>
      <c r="F70" s="1">
        <v>0</v>
      </c>
      <c r="G70" s="2">
        <f t="shared" si="0"/>
        <v>5619.8505900000009</v>
      </c>
      <c r="H70" s="2">
        <f t="shared" si="1"/>
        <v>0.47000000000298314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4581.3500000000004</v>
      </c>
      <c r="D71" s="1">
        <f>'PR-RAS'!E75</f>
        <v>38432.879999999997</v>
      </c>
      <c r="E71" s="1">
        <v>0</v>
      </c>
      <c r="F71" s="1">
        <v>0</v>
      </c>
      <c r="G71" s="2">
        <f t="shared" si="0"/>
        <v>5701.297700000001</v>
      </c>
      <c r="H71" s="2">
        <f t="shared" si="1"/>
        <v>0.47000000000298314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155837.44999999998</v>
      </c>
      <c r="D78" s="1">
        <f>'PR-RAS'!E82</f>
        <v>144063.38</v>
      </c>
      <c r="E78" s="1">
        <v>0</v>
      </c>
      <c r="F78" s="1">
        <v>0</v>
      </c>
      <c r="G78" s="2">
        <f t="shared" si="0"/>
        <v>34185.244169999998</v>
      </c>
      <c r="H78" s="2">
        <f t="shared" si="1"/>
        <v>0.82999999998719431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155837.44999999998</v>
      </c>
      <c r="D87" s="1">
        <f>'PR-RAS'!E91</f>
        <v>144063.38</v>
      </c>
      <c r="E87" s="1">
        <v>0</v>
      </c>
      <c r="F87" s="1">
        <v>0</v>
      </c>
      <c r="G87" s="2">
        <f t="shared" si="0"/>
        <v>38180.922059999997</v>
      </c>
      <c r="H87" s="2">
        <f t="shared" si="1"/>
        <v>0.82999999998719431</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199.08</v>
      </c>
      <c r="D88" s="1">
        <f>'PR-RAS'!E92</f>
        <v>0</v>
      </c>
      <c r="E88" s="1">
        <v>0</v>
      </c>
      <c r="F88" s="1">
        <v>0</v>
      </c>
      <c r="G88" s="2">
        <f t="shared" si="0"/>
        <v>17.319959999999998</v>
      </c>
      <c r="H88" s="2">
        <f t="shared" si="1"/>
        <v>8.0000000000012506E-2</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2156.5300000000002</v>
      </c>
      <c r="D89" s="1">
        <f>'PR-RAS'!E93</f>
        <v>1746.45</v>
      </c>
      <c r="E89" s="1">
        <v>0</v>
      </c>
      <c r="F89" s="1">
        <v>0</v>
      </c>
      <c r="G89" s="2">
        <f t="shared" si="0"/>
        <v>497.14983999999998</v>
      </c>
      <c r="H89" s="2">
        <f t="shared" si="1"/>
        <v>0.91999999999984539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153481.84</v>
      </c>
      <c r="D90" s="1">
        <f>'PR-RAS'!E94</f>
        <v>142316.93</v>
      </c>
      <c r="E90" s="1">
        <v>0</v>
      </c>
      <c r="F90" s="1">
        <v>0</v>
      </c>
      <c r="G90" s="2">
        <f t="shared" si="0"/>
        <v>38992.297299999991</v>
      </c>
      <c r="H90" s="2">
        <f t="shared" si="1"/>
        <v>0.23000000001047738</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35427.090000000004</v>
      </c>
      <c r="D102" s="1">
        <f>'PR-RAS'!E106</f>
        <v>29287.730000000003</v>
      </c>
      <c r="E102" s="1">
        <v>0</v>
      </c>
      <c r="F102" s="1">
        <v>0</v>
      </c>
      <c r="G102" s="2">
        <f t="shared" si="0"/>
        <v>9494.2575500000021</v>
      </c>
      <c r="H102" s="2">
        <f t="shared" si="1"/>
        <v>0.36000000000058208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1.06</v>
      </c>
      <c r="D103" s="1">
        <f>'PR-RAS'!E107</f>
        <v>0</v>
      </c>
      <c r="E103" s="1">
        <v>0</v>
      </c>
      <c r="F103" s="1">
        <v>0</v>
      </c>
      <c r="G103" s="2">
        <f t="shared" si="0"/>
        <v>0.10811999999999999</v>
      </c>
      <c r="H103" s="2">
        <f t="shared" si="1"/>
        <v>6.0000000000000053E-2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1.06</v>
      </c>
      <c r="D105" s="1">
        <f>'PR-RAS'!E109</f>
        <v>0</v>
      </c>
      <c r="E105" s="1">
        <v>0</v>
      </c>
      <c r="F105" s="1">
        <v>0</v>
      </c>
      <c r="G105" s="2">
        <f t="shared" si="0"/>
        <v>0.11024</v>
      </c>
      <c r="H105" s="2">
        <f t="shared" si="1"/>
        <v>6.0000000000000053E-2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20666.61</v>
      </c>
      <c r="D108" s="1">
        <f>'PR-RAS'!E112</f>
        <v>14798.740000000002</v>
      </c>
      <c r="E108" s="1">
        <v>0</v>
      </c>
      <c r="F108" s="1">
        <v>0</v>
      </c>
      <c r="G108" s="2">
        <f t="shared" si="0"/>
        <v>5378.2576300000001</v>
      </c>
      <c r="H108" s="2">
        <f t="shared" si="1"/>
        <v>0.64999999999781721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14415.69</v>
      </c>
      <c r="D111" s="1">
        <f>'PR-RAS'!E115</f>
        <v>8448.2000000000007</v>
      </c>
      <c r="E111" s="1">
        <v>0</v>
      </c>
      <c r="F111" s="1">
        <v>0</v>
      </c>
      <c r="G111" s="2">
        <f t="shared" si="0"/>
        <v>3444.3299000000006</v>
      </c>
      <c r="H111" s="2">
        <f t="shared" si="1"/>
        <v>0.51000000000021828</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6250.92</v>
      </c>
      <c r="D113" s="1">
        <f>'PR-RAS'!E117</f>
        <v>6350.54</v>
      </c>
      <c r="E113" s="1">
        <v>0</v>
      </c>
      <c r="F113" s="1">
        <v>0</v>
      </c>
      <c r="G113" s="2">
        <f t="shared" si="0"/>
        <v>2122.6240000000003</v>
      </c>
      <c r="H113" s="2">
        <f t="shared" si="1"/>
        <v>0.53999999999996362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14759.42</v>
      </c>
      <c r="D116" s="1">
        <f>'PR-RAS'!E120</f>
        <v>14488.99</v>
      </c>
      <c r="E116" s="1">
        <v>0</v>
      </c>
      <c r="F116" s="1">
        <v>0</v>
      </c>
      <c r="G116" s="2">
        <f t="shared" si="0"/>
        <v>5029.8010000000004</v>
      </c>
      <c r="H116" s="2">
        <f t="shared" si="1"/>
        <v>0.43000000000029104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14759.42</v>
      </c>
      <c r="D118" s="1">
        <f>'PR-RAS'!E122</f>
        <v>14488.99</v>
      </c>
      <c r="E118" s="1">
        <v>0</v>
      </c>
      <c r="F118" s="1">
        <v>0</v>
      </c>
      <c r="G118" s="2">
        <f t="shared" si="0"/>
        <v>5117.2758000000003</v>
      </c>
      <c r="H118" s="2">
        <f t="shared" si="1"/>
        <v>0.43000000000029104</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1703</v>
      </c>
      <c r="D121" s="1">
        <f>'PR-RAS'!E125</f>
        <v>1571.56</v>
      </c>
      <c r="E121" s="1">
        <v>0</v>
      </c>
      <c r="F121" s="1">
        <v>0</v>
      </c>
      <c r="G121" s="2">
        <f t="shared" si="0"/>
        <v>581.53440000000001</v>
      </c>
      <c r="H121" s="2">
        <f t="shared" si="1"/>
        <v>0.44000000000005457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1703</v>
      </c>
      <c r="D122" s="1">
        <f>'PR-RAS'!E126</f>
        <v>1571.56</v>
      </c>
      <c r="E122" s="1">
        <v>0</v>
      </c>
      <c r="F122" s="1">
        <v>0</v>
      </c>
      <c r="G122" s="2">
        <f t="shared" si="0"/>
        <v>586.38051999999993</v>
      </c>
      <c r="H122" s="2">
        <f t="shared" si="1"/>
        <v>0.44000000000005457</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1703</v>
      </c>
      <c r="D124" s="1">
        <f>'PR-RAS'!E128</f>
        <v>1571.56</v>
      </c>
      <c r="E124" s="1">
        <v>0</v>
      </c>
      <c r="F124" s="1">
        <v>0</v>
      </c>
      <c r="G124" s="2">
        <f t="shared" si="0"/>
        <v>596.07276000000002</v>
      </c>
      <c r="H124" s="2">
        <f t="shared" si="1"/>
        <v>0.44000000000005457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404204.77</v>
      </c>
      <c r="D148" s="1">
        <f>'PR-RAS'!E152</f>
        <v>521520.98000000004</v>
      </c>
      <c r="E148" s="1">
        <v>0</v>
      </c>
      <c r="F148" s="1">
        <v>0</v>
      </c>
      <c r="G148" s="2">
        <f t="shared" si="0"/>
        <v>212745.26930999997</v>
      </c>
      <c r="H148" s="2">
        <f t="shared" si="1"/>
        <v>0.24999999994179234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88897.35</v>
      </c>
      <c r="D149" s="1">
        <f>'PR-RAS'!E153</f>
        <v>142855.07</v>
      </c>
      <c r="E149" s="1">
        <v>0</v>
      </c>
      <c r="F149" s="1">
        <v>0</v>
      </c>
      <c r="G149" s="2">
        <f t="shared" si="0"/>
        <v>55441.908519999997</v>
      </c>
      <c r="H149" s="2">
        <f t="shared" si="1"/>
        <v>0.42000000001280569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72422.42</v>
      </c>
      <c r="D150" s="1">
        <f>'PR-RAS'!E154</f>
        <v>117627.68</v>
      </c>
      <c r="E150" s="1">
        <v>0</v>
      </c>
      <c r="F150" s="1">
        <v>0</v>
      </c>
      <c r="G150" s="2">
        <f t="shared" si="0"/>
        <v>45843.989219999996</v>
      </c>
      <c r="H150" s="2">
        <f t="shared" si="1"/>
        <v>0.74000000000523869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72422.42</v>
      </c>
      <c r="D151" s="1">
        <f>'PR-RAS'!E155</f>
        <v>117627.68</v>
      </c>
      <c r="E151" s="1">
        <v>0</v>
      </c>
      <c r="F151" s="1">
        <v>0</v>
      </c>
      <c r="G151" s="2">
        <f t="shared" si="0"/>
        <v>46151.666999999994</v>
      </c>
      <c r="H151" s="2">
        <f t="shared" si="1"/>
        <v>0.74000000000523869</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4032.99</v>
      </c>
      <c r="D155" s="1">
        <f>'PR-RAS'!E159</f>
        <v>5143.42</v>
      </c>
      <c r="E155" s="1">
        <v>0</v>
      </c>
      <c r="F155" s="1">
        <v>0</v>
      </c>
      <c r="G155" s="2">
        <f t="shared" si="0"/>
        <v>2205.2538199999999</v>
      </c>
      <c r="H155" s="2">
        <f t="shared" si="1"/>
        <v>0.43000000000029104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12441.94</v>
      </c>
      <c r="D156" s="1">
        <f>'PR-RAS'!E160</f>
        <v>20083.97</v>
      </c>
      <c r="E156" s="1">
        <v>0</v>
      </c>
      <c r="F156" s="1">
        <v>0</v>
      </c>
      <c r="G156" s="2">
        <f t="shared" si="0"/>
        <v>8154.5314000000008</v>
      </c>
      <c r="H156" s="2">
        <f t="shared" si="1"/>
        <v>8.999999999832653E-2</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12441.94</v>
      </c>
      <c r="D158" s="1">
        <f>'PR-RAS'!E162</f>
        <v>20083.97</v>
      </c>
      <c r="E158" s="1">
        <v>0</v>
      </c>
      <c r="F158" s="1">
        <v>0</v>
      </c>
      <c r="G158" s="2">
        <f t="shared" si="0"/>
        <v>8259.7511600000016</v>
      </c>
      <c r="H158" s="2">
        <f t="shared" si="1"/>
        <v>8.999999999832653E-2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101962.32</v>
      </c>
      <c r="D160" s="1">
        <f>'PR-RAS'!E164</f>
        <v>139750.94</v>
      </c>
      <c r="E160" s="1">
        <v>0</v>
      </c>
      <c r="F160" s="1">
        <v>0</v>
      </c>
      <c r="G160" s="2">
        <f t="shared" si="0"/>
        <v>60652.807800000002</v>
      </c>
      <c r="H160" s="2">
        <f t="shared" si="1"/>
        <v>0.38000000000465661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4274.53</v>
      </c>
      <c r="D161" s="1">
        <f>'PR-RAS'!E165</f>
        <v>5163.8999999999996</v>
      </c>
      <c r="E161" s="1">
        <v>0</v>
      </c>
      <c r="F161" s="1">
        <v>0</v>
      </c>
      <c r="G161" s="2">
        <f t="shared" si="0"/>
        <v>2336.3727999999996</v>
      </c>
      <c r="H161" s="2">
        <f t="shared" si="1"/>
        <v>0.57000000000061846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879.66</v>
      </c>
      <c r="D162" s="1">
        <f>'PR-RAS'!E166</f>
        <v>453.6</v>
      </c>
      <c r="E162" s="1">
        <v>0</v>
      </c>
      <c r="F162" s="1">
        <v>0</v>
      </c>
      <c r="G162" s="2">
        <f t="shared" si="0"/>
        <v>287.68446</v>
      </c>
      <c r="H162" s="2">
        <f t="shared" si="1"/>
        <v>0.74000000000000909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2312.2800000000002</v>
      </c>
      <c r="D163" s="1">
        <f>'PR-RAS'!E167</f>
        <v>3351.27</v>
      </c>
      <c r="E163" s="1">
        <v>0</v>
      </c>
      <c r="F163" s="1">
        <v>0</v>
      </c>
      <c r="G163" s="2">
        <f t="shared" si="0"/>
        <v>1460.40084</v>
      </c>
      <c r="H163" s="2">
        <f t="shared" si="1"/>
        <v>0.5500000000001819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160</v>
      </c>
      <c r="D164" s="1">
        <f>'PR-RAS'!E168</f>
        <v>585.75</v>
      </c>
      <c r="E164" s="1">
        <v>0</v>
      </c>
      <c r="F164" s="1">
        <v>0</v>
      </c>
      <c r="G164" s="2">
        <f t="shared" si="0"/>
        <v>217.03450000000001</v>
      </c>
      <c r="H164" s="2">
        <f t="shared" si="1"/>
        <v>0.25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922.59</v>
      </c>
      <c r="D165" s="1">
        <f>'PR-RAS'!E169</f>
        <v>773.28</v>
      </c>
      <c r="E165" s="1">
        <v>0</v>
      </c>
      <c r="F165" s="1">
        <v>0</v>
      </c>
      <c r="G165" s="2">
        <f t="shared" si="0"/>
        <v>404.94060000000002</v>
      </c>
      <c r="H165" s="2">
        <f t="shared" si="1"/>
        <v>0.68999999999994088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13083.64</v>
      </c>
      <c r="D166" s="1">
        <f>'PR-RAS'!E170</f>
        <v>13437.34</v>
      </c>
      <c r="E166" s="1">
        <v>0</v>
      </c>
      <c r="F166" s="1">
        <v>0</v>
      </c>
      <c r="G166" s="2">
        <f t="shared" si="0"/>
        <v>6593.1228000000001</v>
      </c>
      <c r="H166" s="2">
        <f t="shared" si="1"/>
        <v>0.7000000000007276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1875.81</v>
      </c>
      <c r="D167" s="1">
        <f>'PR-RAS'!E171</f>
        <v>1898.94</v>
      </c>
      <c r="E167" s="1">
        <v>0</v>
      </c>
      <c r="F167" s="1">
        <v>0</v>
      </c>
      <c r="G167" s="2">
        <f t="shared" si="0"/>
        <v>941.83254000000011</v>
      </c>
      <c r="H167" s="2">
        <f t="shared" si="1"/>
        <v>0.25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10689</v>
      </c>
      <c r="D169" s="1">
        <f>'PR-RAS'!E173</f>
        <v>11218.65</v>
      </c>
      <c r="E169" s="1">
        <v>0</v>
      </c>
      <c r="F169" s="1">
        <v>0</v>
      </c>
      <c r="G169" s="2">
        <f t="shared" si="0"/>
        <v>5565.2184000000007</v>
      </c>
      <c r="H169" s="2">
        <f t="shared" si="1"/>
        <v>0.3500000000003638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140.53</v>
      </c>
      <c r="D170" s="1">
        <f>'PR-RAS'!E174</f>
        <v>0</v>
      </c>
      <c r="E170" s="1">
        <v>0</v>
      </c>
      <c r="F170" s="1">
        <v>0</v>
      </c>
      <c r="G170" s="2">
        <f t="shared" si="0"/>
        <v>23.749570000000002</v>
      </c>
      <c r="H170" s="2">
        <f t="shared" si="1"/>
        <v>0.46999999999999886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250</v>
      </c>
      <c r="D171" s="1">
        <f>'PR-RAS'!E175</f>
        <v>189</v>
      </c>
      <c r="E171" s="1">
        <v>0</v>
      </c>
      <c r="F171" s="1">
        <v>0</v>
      </c>
      <c r="G171" s="2">
        <f t="shared" si="0"/>
        <v>106.76</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128.30000000000001</v>
      </c>
      <c r="D173" s="1">
        <f>'PR-RAS'!E177</f>
        <v>130.75</v>
      </c>
      <c r="E173" s="1">
        <v>0</v>
      </c>
      <c r="F173" s="1">
        <v>0</v>
      </c>
      <c r="G173" s="2">
        <f t="shared" si="0"/>
        <v>67.045599999999993</v>
      </c>
      <c r="H173" s="2">
        <f t="shared" si="1"/>
        <v>0.55000000000001137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70913.48000000001</v>
      </c>
      <c r="D174" s="1">
        <f>'PR-RAS'!E178</f>
        <v>89737.03</v>
      </c>
      <c r="E174" s="1">
        <v>0</v>
      </c>
      <c r="F174" s="1">
        <v>0</v>
      </c>
      <c r="G174" s="2">
        <f t="shared" si="0"/>
        <v>43317.044419999998</v>
      </c>
      <c r="H174" s="2">
        <f t="shared" si="1"/>
        <v>0.51000000000931323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2378.69</v>
      </c>
      <c r="D175" s="1">
        <f>'PR-RAS'!E179</f>
        <v>1901.11</v>
      </c>
      <c r="E175" s="1">
        <v>0</v>
      </c>
      <c r="F175" s="1">
        <v>0</v>
      </c>
      <c r="G175" s="2">
        <f t="shared" si="0"/>
        <v>1075.4783399999999</v>
      </c>
      <c r="H175" s="2">
        <f t="shared" si="1"/>
        <v>0.41999999999984539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29710.14</v>
      </c>
      <c r="D176" s="1">
        <f>'PR-RAS'!E180</f>
        <v>32582.21</v>
      </c>
      <c r="E176" s="1">
        <v>0</v>
      </c>
      <c r="F176" s="1">
        <v>0</v>
      </c>
      <c r="G176" s="2">
        <f t="shared" si="0"/>
        <v>16603.047999999999</v>
      </c>
      <c r="H176" s="2">
        <f t="shared" si="1"/>
        <v>0.34999999999854481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2380</v>
      </c>
      <c r="D177" s="1">
        <f>'PR-RAS'!E181</f>
        <v>3181.25</v>
      </c>
      <c r="E177" s="1">
        <v>0</v>
      </c>
      <c r="F177" s="1">
        <v>0</v>
      </c>
      <c r="G177" s="2">
        <f t="shared" si="0"/>
        <v>1538.6799999999998</v>
      </c>
      <c r="H177" s="2">
        <f t="shared" si="1"/>
        <v>0.25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18577</v>
      </c>
      <c r="D178" s="1">
        <f>'PR-RAS'!E182</f>
        <v>18539.919999999998</v>
      </c>
      <c r="E178" s="1">
        <v>0</v>
      </c>
      <c r="F178" s="1">
        <v>0</v>
      </c>
      <c r="G178" s="2">
        <f t="shared" si="0"/>
        <v>9851.2606799999994</v>
      </c>
      <c r="H178" s="2">
        <f t="shared" si="1"/>
        <v>8.000000000174623E-2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398.66</v>
      </c>
      <c r="D179" s="1">
        <f>'PR-RAS'!E183</f>
        <v>2393.66</v>
      </c>
      <c r="E179" s="1">
        <v>0</v>
      </c>
      <c r="F179" s="1">
        <v>0</v>
      </c>
      <c r="G179" s="2">
        <f t="shared" si="0"/>
        <v>923.10443999999984</v>
      </c>
      <c r="H179" s="2">
        <f t="shared" si="1"/>
        <v>0.68000000000012051</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1131.32</v>
      </c>
      <c r="D180" s="1">
        <f>'PR-RAS'!E184</f>
        <v>7299.63</v>
      </c>
      <c r="E180" s="1">
        <v>0</v>
      </c>
      <c r="F180" s="1">
        <v>0</v>
      </c>
      <c r="G180" s="2">
        <f t="shared" si="0"/>
        <v>2815.7738199999999</v>
      </c>
      <c r="H180" s="2">
        <f t="shared" si="1"/>
        <v>0.6899999999998272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12124.28</v>
      </c>
      <c r="D181" s="1">
        <f>'PR-RAS'!E185</f>
        <v>17632.41</v>
      </c>
      <c r="E181" s="1">
        <v>0</v>
      </c>
      <c r="F181" s="1">
        <v>0</v>
      </c>
      <c r="G181" s="2">
        <f t="shared" si="0"/>
        <v>8530.0379999999986</v>
      </c>
      <c r="H181" s="2">
        <f t="shared" si="1"/>
        <v>0.69000000000050932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2907.84</v>
      </c>
      <c r="D182" s="1">
        <f>'PR-RAS'!E186</f>
        <v>4323.3999999999996</v>
      </c>
      <c r="E182" s="1">
        <v>0</v>
      </c>
      <c r="F182" s="1">
        <v>0</v>
      </c>
      <c r="G182" s="2">
        <f t="shared" si="0"/>
        <v>2091.3898399999998</v>
      </c>
      <c r="H182" s="2">
        <f t="shared" si="1"/>
        <v>0.55999999999949068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1305.55</v>
      </c>
      <c r="D183" s="1">
        <f>'PR-RAS'!E187</f>
        <v>1883.44</v>
      </c>
      <c r="E183" s="1">
        <v>0</v>
      </c>
      <c r="F183" s="1">
        <v>0</v>
      </c>
      <c r="G183" s="2">
        <f t="shared" si="0"/>
        <v>923.18226000000004</v>
      </c>
      <c r="H183" s="2">
        <f t="shared" si="1"/>
        <v>0.89000000000010004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13690.669999999998</v>
      </c>
      <c r="D190" s="1">
        <f>'PR-RAS'!E194</f>
        <v>31412.670000000002</v>
      </c>
      <c r="E190" s="1">
        <v>0</v>
      </c>
      <c r="F190" s="1">
        <v>0</v>
      </c>
      <c r="G190" s="2">
        <f t="shared" si="0"/>
        <v>14461.525890000003</v>
      </c>
      <c r="H190" s="2">
        <f t="shared" si="1"/>
        <v>0.65999999999985448</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567.16999999999996</v>
      </c>
      <c r="D191" s="1">
        <f>'PR-RAS'!E195</f>
        <v>16262.24</v>
      </c>
      <c r="E191" s="1">
        <v>0</v>
      </c>
      <c r="F191" s="1">
        <v>0</v>
      </c>
      <c r="G191" s="2">
        <f t="shared" si="0"/>
        <v>6287.4135000000006</v>
      </c>
      <c r="H191" s="2">
        <f t="shared" si="1"/>
        <v>0.40999999999974079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191.32</v>
      </c>
      <c r="D192" s="1">
        <f>'PR-RAS'!E196</f>
        <v>152.55000000000001</v>
      </c>
      <c r="E192" s="1">
        <v>0</v>
      </c>
      <c r="F192" s="1">
        <v>0</v>
      </c>
      <c r="G192" s="2">
        <f t="shared" si="0"/>
        <v>94.816220000000001</v>
      </c>
      <c r="H192" s="2">
        <f t="shared" si="1"/>
        <v>0.76999999999998181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11968.3</v>
      </c>
      <c r="D193" s="1">
        <f>'PR-RAS'!E197</f>
        <v>13624.65</v>
      </c>
      <c r="E193" s="1">
        <v>0</v>
      </c>
      <c r="F193" s="1">
        <v>0</v>
      </c>
      <c r="G193" s="2">
        <f t="shared" si="0"/>
        <v>7529.7791999999999</v>
      </c>
      <c r="H193" s="2">
        <f t="shared" si="1"/>
        <v>0.6499999999996362</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276.48</v>
      </c>
      <c r="D194" s="1">
        <f>'PR-RAS'!E198</f>
        <v>276.48</v>
      </c>
      <c r="E194" s="1">
        <v>0</v>
      </c>
      <c r="F194" s="1">
        <v>0</v>
      </c>
      <c r="G194" s="2">
        <f t="shared" si="0"/>
        <v>160.08192000000003</v>
      </c>
      <c r="H194" s="2">
        <f t="shared" si="1"/>
        <v>0.96000000000003638</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46.45</v>
      </c>
      <c r="E195" s="1">
        <v>0</v>
      </c>
      <c r="F195" s="1">
        <v>0</v>
      </c>
      <c r="G195" s="2">
        <f t="shared" si="0"/>
        <v>18.022600000000001</v>
      </c>
      <c r="H195" s="2">
        <f t="shared" si="1"/>
        <v>0.45000000000000284</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687.4</v>
      </c>
      <c r="D197" s="1">
        <f>'PR-RAS'!E201</f>
        <v>1050.3</v>
      </c>
      <c r="E197" s="1">
        <v>0</v>
      </c>
      <c r="F197" s="1">
        <v>0</v>
      </c>
      <c r="G197" s="2">
        <f t="shared" si="0"/>
        <v>546.44799999999998</v>
      </c>
      <c r="H197" s="2">
        <f t="shared" si="1"/>
        <v>0.69999999999993179</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1210.3999999999999</v>
      </c>
      <c r="D198" s="1">
        <f>'PR-RAS'!E202</f>
        <v>3884.26</v>
      </c>
      <c r="E198" s="1">
        <v>0</v>
      </c>
      <c r="F198" s="1">
        <v>0</v>
      </c>
      <c r="G198" s="2">
        <f t="shared" si="0"/>
        <v>1768.8472400000001</v>
      </c>
      <c r="H198" s="2">
        <f t="shared" si="1"/>
        <v>0.66000000000008185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1210.3999999999999</v>
      </c>
      <c r="D212" s="1">
        <f>'PR-RAS'!E216</f>
        <v>3884.26</v>
      </c>
      <c r="E212" s="1">
        <v>0</v>
      </c>
      <c r="F212" s="1">
        <v>0</v>
      </c>
      <c r="G212" s="2">
        <f t="shared" si="0"/>
        <v>1894.5521200000001</v>
      </c>
      <c r="H212" s="2">
        <f t="shared" si="1"/>
        <v>0.66000000000008185</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1151.03</v>
      </c>
      <c r="D213" s="1">
        <f>'PR-RAS'!E217</f>
        <v>1441.09</v>
      </c>
      <c r="E213" s="1">
        <v>0</v>
      </c>
      <c r="F213" s="1">
        <v>0</v>
      </c>
      <c r="G213" s="2">
        <f t="shared" si="0"/>
        <v>855.04052000000001</v>
      </c>
      <c r="H213" s="2">
        <f t="shared" si="1"/>
        <v>0.11999999999989086</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2429.0500000000002</v>
      </c>
      <c r="E215" s="1">
        <v>0</v>
      </c>
      <c r="F215" s="1">
        <v>0</v>
      </c>
      <c r="G215" s="2">
        <f t="shared" si="0"/>
        <v>1039.6334000000002</v>
      </c>
      <c r="H215" s="2">
        <f t="shared" si="1"/>
        <v>5.0000000000181899E-2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59.37</v>
      </c>
      <c r="D216" s="1">
        <f>'PR-RAS'!E220</f>
        <v>14.12</v>
      </c>
      <c r="E216" s="1">
        <v>0</v>
      </c>
      <c r="F216" s="1">
        <v>0</v>
      </c>
      <c r="G216" s="2">
        <f t="shared" si="0"/>
        <v>18.83615</v>
      </c>
      <c r="H216" s="2">
        <f t="shared" si="1"/>
        <v>0.48999999999999666</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122358.49</v>
      </c>
      <c r="D226" s="1">
        <f>'PR-RAS'!E230</f>
        <v>131407.76999999999</v>
      </c>
      <c r="E226" s="1">
        <v>0</v>
      </c>
      <c r="F226" s="1">
        <v>0</v>
      </c>
      <c r="G226" s="2">
        <f t="shared" si="0"/>
        <v>86664.156749999995</v>
      </c>
      <c r="H226" s="2">
        <f t="shared" si="1"/>
        <v>0.72000000001571607</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23362.91</v>
      </c>
      <c r="D233" s="1">
        <f>'PR-RAS'!E237</f>
        <v>6371.73</v>
      </c>
      <c r="E233" s="1">
        <v>0</v>
      </c>
      <c r="F233" s="1">
        <v>0</v>
      </c>
      <c r="G233" s="2">
        <f t="shared" si="0"/>
        <v>8376.6778399999985</v>
      </c>
      <c r="H233" s="2">
        <f t="shared" si="1"/>
        <v>0.36000000000058208</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3462.91</v>
      </c>
      <c r="D234" s="1">
        <f>'PR-RAS'!E238</f>
        <v>6371.73</v>
      </c>
      <c r="E234" s="1">
        <v>0</v>
      </c>
      <c r="F234" s="1">
        <v>0</v>
      </c>
      <c r="G234" s="2">
        <f t="shared" si="0"/>
        <v>3776.08421</v>
      </c>
      <c r="H234" s="2">
        <f t="shared" si="1"/>
        <v>0.36000000000058208</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19900</v>
      </c>
      <c r="D235" s="1">
        <f>'PR-RAS'!E239</f>
        <v>0</v>
      </c>
      <c r="E235" s="1">
        <v>0</v>
      </c>
      <c r="F235" s="1">
        <v>0</v>
      </c>
      <c r="G235" s="2">
        <f t="shared" si="0"/>
        <v>4656.6000000000004</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98995.58</v>
      </c>
      <c r="D246" s="1">
        <f>'PR-RAS'!E250</f>
        <v>125036.04</v>
      </c>
      <c r="E246" s="1">
        <v>0</v>
      </c>
      <c r="F246" s="1">
        <v>0</v>
      </c>
      <c r="G246" s="2">
        <f t="shared" si="0"/>
        <v>85521.576699999991</v>
      </c>
      <c r="H246" s="2">
        <f t="shared" si="1"/>
        <v>0.45999999999185093</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98995.58</v>
      </c>
      <c r="D247" s="1">
        <f>'PR-RAS'!E251</f>
        <v>124079.79</v>
      </c>
      <c r="E247" s="1">
        <v>0</v>
      </c>
      <c r="F247" s="1">
        <v>0</v>
      </c>
      <c r="G247" s="2">
        <f t="shared" si="0"/>
        <v>85400.169359999985</v>
      </c>
      <c r="H247" s="2">
        <f t="shared" si="1"/>
        <v>0.63000000000465661</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956.25</v>
      </c>
      <c r="E248" s="1">
        <v>0</v>
      </c>
      <c r="F248" s="1">
        <v>0</v>
      </c>
      <c r="G248" s="2">
        <f t="shared" si="0"/>
        <v>472.38749999999999</v>
      </c>
      <c r="H248" s="2">
        <f t="shared" si="1"/>
        <v>0.25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19432.830000000002</v>
      </c>
      <c r="D258" s="1">
        <f>'PR-RAS'!E262</f>
        <v>47944.979999999996</v>
      </c>
      <c r="E258" s="1">
        <v>0</v>
      </c>
      <c r="F258" s="1">
        <v>0</v>
      </c>
      <c r="G258" s="2">
        <f t="shared" si="0"/>
        <v>29637.957029999998</v>
      </c>
      <c r="H258" s="2">
        <f t="shared" si="1"/>
        <v>0.19000000000232831</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19432.830000000002</v>
      </c>
      <c r="D265" s="1">
        <f>'PR-RAS'!E269</f>
        <v>47944.979999999996</v>
      </c>
      <c r="E265" s="1">
        <v>0</v>
      </c>
      <c r="F265" s="1">
        <v>0</v>
      </c>
      <c r="G265" s="2">
        <f t="shared" si="0"/>
        <v>30445.216560000001</v>
      </c>
      <c r="H265" s="2">
        <f t="shared" si="1"/>
        <v>0.19000000000232831</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3635.42</v>
      </c>
      <c r="D266" s="1">
        <f>'PR-RAS'!E270</f>
        <v>32438.87</v>
      </c>
      <c r="E266" s="1">
        <v>0</v>
      </c>
      <c r="F266" s="1">
        <v>0</v>
      </c>
      <c r="G266" s="2">
        <f t="shared" si="0"/>
        <v>18155.987400000002</v>
      </c>
      <c r="H266" s="2">
        <f t="shared" si="1"/>
        <v>0.55000000000109139</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15797.41</v>
      </c>
      <c r="D267" s="1">
        <f>'PR-RAS'!E271</f>
        <v>15506.11</v>
      </c>
      <c r="E267" s="1">
        <v>0</v>
      </c>
      <c r="F267" s="1">
        <v>0</v>
      </c>
      <c r="G267" s="2">
        <f t="shared" si="0"/>
        <v>12451.361580000003</v>
      </c>
      <c r="H267" s="2">
        <f t="shared" si="1"/>
        <v>0.52000000000043656</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70343.38</v>
      </c>
      <c r="D269" s="1">
        <f>'PR-RAS'!E273</f>
        <v>55677.96</v>
      </c>
      <c r="E269" s="1">
        <v>0</v>
      </c>
      <c r="F269" s="1">
        <v>0</v>
      </c>
      <c r="G269" s="2">
        <f t="shared" si="0"/>
        <v>48695.412400000001</v>
      </c>
      <c r="H269" s="2">
        <f t="shared" si="1"/>
        <v>0.42000000000552973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45510.879999999997</v>
      </c>
      <c r="D270" s="1">
        <f>'PR-RAS'!E274</f>
        <v>55677.96</v>
      </c>
      <c r="E270" s="1">
        <v>0</v>
      </c>
      <c r="F270" s="1">
        <v>0</v>
      </c>
      <c r="G270" s="2">
        <f t="shared" si="0"/>
        <v>42197.169199999997</v>
      </c>
      <c r="H270" s="2">
        <f t="shared" si="1"/>
        <v>0.16000000000349246</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45510.879999999997</v>
      </c>
      <c r="D271" s="1">
        <f>'PR-RAS'!E275</f>
        <v>55677.96</v>
      </c>
      <c r="E271" s="1">
        <v>0</v>
      </c>
      <c r="F271" s="1">
        <v>0</v>
      </c>
      <c r="G271" s="2">
        <f t="shared" si="0"/>
        <v>42354.036</v>
      </c>
      <c r="H271" s="2">
        <f t="shared" si="1"/>
        <v>0.16000000000349246</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24832.5</v>
      </c>
      <c r="D274" s="1">
        <f>'PR-RAS'!E278</f>
        <v>0</v>
      </c>
      <c r="E274" s="1">
        <v>0</v>
      </c>
      <c r="F274" s="1">
        <v>0</v>
      </c>
      <c r="G274" s="2">
        <f t="shared" si="0"/>
        <v>6779.2725000000009</v>
      </c>
      <c r="H274" s="2">
        <f t="shared" si="1"/>
        <v>0.5</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24832.5</v>
      </c>
      <c r="D275" s="1">
        <f>'PR-RAS'!E279</f>
        <v>0</v>
      </c>
      <c r="E275" s="1">
        <v>0</v>
      </c>
      <c r="F275" s="1">
        <v>0</v>
      </c>
      <c r="G275" s="2">
        <f t="shared" ref="G275:G528" si="12">(B275/1000)*(C275*1+D275*2)</f>
        <v>6804.1050000000005</v>
      </c>
      <c r="H275" s="2">
        <f t="shared" ref="H275:H528" si="13">ABS(C275-ROUND(C275,0))+ABS(D275-ROUND(D275,0))</f>
        <v>0.5</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404204.77</v>
      </c>
      <c r="D295" s="1">
        <f>'PR-RAS'!E299</f>
        <v>521520.98000000004</v>
      </c>
      <c r="E295" s="1">
        <v>0</v>
      </c>
      <c r="F295" s="1">
        <v>0</v>
      </c>
      <c r="G295" s="2">
        <f t="shared" si="12"/>
        <v>425490.53861999995</v>
      </c>
      <c r="H295" s="2">
        <f t="shared" si="13"/>
        <v>0.24999999994179234</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218934.45999999985</v>
      </c>
      <c r="D296" s="1">
        <f>'PR-RAS'!E300</f>
        <v>177131.60999999993</v>
      </c>
      <c r="E296" s="1">
        <v>0</v>
      </c>
      <c r="F296" s="1">
        <v>0</v>
      </c>
      <c r="G296" s="2">
        <f t="shared" si="12"/>
        <v>169093.31559999991</v>
      </c>
      <c r="H296" s="2">
        <f t="shared" si="13"/>
        <v>0.84999999991850927</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2397340.91</v>
      </c>
      <c r="D298" s="1">
        <f>'PR-RAS'!E302</f>
        <v>2597450.1800000002</v>
      </c>
      <c r="E298" s="1">
        <v>0</v>
      </c>
      <c r="F298" s="1">
        <v>0</v>
      </c>
      <c r="G298" s="2">
        <f t="shared" si="12"/>
        <v>2254895.6571900002</v>
      </c>
      <c r="H298" s="2">
        <f t="shared" si="13"/>
        <v>0.27000000001862645</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32676.18</v>
      </c>
      <c r="D300" s="1">
        <f>'PR-RAS'!E304</f>
        <v>112357.5</v>
      </c>
      <c r="E300" s="1">
        <v>0</v>
      </c>
      <c r="F300" s="1">
        <v>0</v>
      </c>
      <c r="G300" s="2">
        <f t="shared" si="12"/>
        <v>76959.962820000001</v>
      </c>
      <c r="H300" s="2">
        <f t="shared" si="13"/>
        <v>0.68000000000029104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112357.5</v>
      </c>
      <c r="E301" s="1">
        <v>0</v>
      </c>
      <c r="F301" s="1">
        <v>0</v>
      </c>
      <c r="G301" s="2">
        <f t="shared" si="12"/>
        <v>67414.5</v>
      </c>
      <c r="H301" s="2">
        <f t="shared" si="13"/>
        <v>0.5</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28611.08</v>
      </c>
      <c r="D355" s="1">
        <f>'PR-RAS'!E360</f>
        <v>310830.34000000003</v>
      </c>
      <c r="E355" s="1">
        <v>0</v>
      </c>
      <c r="F355" s="1">
        <v>0</v>
      </c>
      <c r="G355" s="2">
        <f t="shared" si="12"/>
        <v>230196.20303999999</v>
      </c>
      <c r="H355" s="2">
        <f t="shared" si="13"/>
        <v>0.4200000000273576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28611.08</v>
      </c>
      <c r="D368" s="1">
        <f>'PR-RAS'!E373</f>
        <v>310830.34000000003</v>
      </c>
      <c r="E368" s="1">
        <v>0</v>
      </c>
      <c r="F368" s="1">
        <v>0</v>
      </c>
      <c r="G368" s="2">
        <f t="shared" si="12"/>
        <v>238649.73592000001</v>
      </c>
      <c r="H368" s="2">
        <f t="shared" si="13"/>
        <v>0.4200000000273576</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12568.55</v>
      </c>
      <c r="D369" s="1">
        <f>'PR-RAS'!E374</f>
        <v>309660.34000000003</v>
      </c>
      <c r="E369" s="1">
        <v>0</v>
      </c>
      <c r="F369" s="1">
        <v>0</v>
      </c>
      <c r="G369" s="2">
        <f t="shared" si="12"/>
        <v>232535.23664000005</v>
      </c>
      <c r="H369" s="2">
        <f t="shared" si="13"/>
        <v>0.79000000002633897</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62229.88</v>
      </c>
      <c r="E371" s="1">
        <v>0</v>
      </c>
      <c r="F371" s="1">
        <v>0</v>
      </c>
      <c r="G371" s="2">
        <f t="shared" si="12"/>
        <v>46050.111199999999</v>
      </c>
      <c r="H371" s="2">
        <f t="shared" si="13"/>
        <v>0.12000000000261934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244839.39</v>
      </c>
      <c r="E372" s="1">
        <v>0</v>
      </c>
      <c r="F372" s="1">
        <v>0</v>
      </c>
      <c r="G372" s="2">
        <f t="shared" si="12"/>
        <v>181670.82738</v>
      </c>
      <c r="H372" s="2">
        <f t="shared" si="13"/>
        <v>0.39000000001396984</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12568.55</v>
      </c>
      <c r="D373" s="1">
        <f>'PR-RAS'!E378</f>
        <v>2591.0700000000002</v>
      </c>
      <c r="E373" s="1">
        <v>0</v>
      </c>
      <c r="F373" s="1">
        <v>0</v>
      </c>
      <c r="G373" s="2">
        <f t="shared" si="12"/>
        <v>6603.2566799999995</v>
      </c>
      <c r="H373" s="2">
        <f t="shared" si="13"/>
        <v>0.5200000000008913</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16042.53</v>
      </c>
      <c r="D374" s="1">
        <f>'PR-RAS'!E379</f>
        <v>1170</v>
      </c>
      <c r="E374" s="1">
        <v>0</v>
      </c>
      <c r="F374" s="1">
        <v>0</v>
      </c>
      <c r="G374" s="2">
        <f t="shared" si="12"/>
        <v>6856.6836899999998</v>
      </c>
      <c r="H374" s="2">
        <f t="shared" si="13"/>
        <v>0.46999999999934516</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2000</v>
      </c>
      <c r="D375" s="1">
        <f>'PR-RAS'!E380</f>
        <v>0</v>
      </c>
      <c r="E375" s="1">
        <v>0</v>
      </c>
      <c r="F375" s="1">
        <v>0</v>
      </c>
      <c r="G375" s="2">
        <f t="shared" si="12"/>
        <v>748</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1144.68</v>
      </c>
      <c r="D376" s="1">
        <f>'PR-RAS'!E381</f>
        <v>0</v>
      </c>
      <c r="E376" s="1">
        <v>0</v>
      </c>
      <c r="F376" s="1">
        <v>0</v>
      </c>
      <c r="G376" s="2">
        <f t="shared" si="12"/>
        <v>429.255</v>
      </c>
      <c r="H376" s="2">
        <f t="shared" si="13"/>
        <v>0.31999999999993634</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12897.85</v>
      </c>
      <c r="D381" s="1">
        <f>'PR-RAS'!E386</f>
        <v>1170</v>
      </c>
      <c r="E381" s="1">
        <v>0</v>
      </c>
      <c r="F381" s="1">
        <v>0</v>
      </c>
      <c r="G381" s="2">
        <f t="shared" si="12"/>
        <v>5790.3829999999998</v>
      </c>
      <c r="H381" s="2">
        <f t="shared" si="13"/>
        <v>0.1499999999996362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28611.08</v>
      </c>
      <c r="D413" s="1">
        <f>'PR-RAS'!E418</f>
        <v>310830.34000000003</v>
      </c>
      <c r="E413" s="1">
        <v>0</v>
      </c>
      <c r="F413" s="1">
        <v>0</v>
      </c>
      <c r="G413" s="2">
        <f t="shared" si="12"/>
        <v>267911.96512000001</v>
      </c>
      <c r="H413" s="2">
        <f t="shared" si="13"/>
        <v>0.4200000000273576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1555931.19</v>
      </c>
      <c r="D415" s="1">
        <f>'PR-RAS'!E420</f>
        <v>1697936.39</v>
      </c>
      <c r="E415" s="1">
        <v>0</v>
      </c>
      <c r="F415" s="1">
        <v>0</v>
      </c>
      <c r="G415" s="2">
        <f t="shared" si="12"/>
        <v>2050046.8435799999</v>
      </c>
      <c r="H415" s="2">
        <f t="shared" si="13"/>
        <v>0.57999999984167516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623139.22999999986</v>
      </c>
      <c r="D417" s="1">
        <f>'PR-RAS'!E422</f>
        <v>698652.59</v>
      </c>
      <c r="E417" s="1">
        <v>0</v>
      </c>
      <c r="F417" s="1">
        <v>0</v>
      </c>
      <c r="G417" s="2">
        <f t="shared" si="12"/>
        <v>840504.87455999979</v>
      </c>
      <c r="H417" s="2">
        <f t="shared" si="13"/>
        <v>0.63999999989755452</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432815.85000000003</v>
      </c>
      <c r="D418" s="1">
        <f>'PR-RAS'!E423</f>
        <v>832351.32000000007</v>
      </c>
      <c r="E418" s="1">
        <v>0</v>
      </c>
      <c r="F418" s="1">
        <v>0</v>
      </c>
      <c r="G418" s="2">
        <f t="shared" si="12"/>
        <v>874665.21033000003</v>
      </c>
      <c r="H418" s="2">
        <f t="shared" si="13"/>
        <v>0.47000000003026798</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190323.37999999983</v>
      </c>
      <c r="D419" s="1">
        <f>'PR-RAS'!E424</f>
        <v>0</v>
      </c>
      <c r="E419" s="1">
        <v>0</v>
      </c>
      <c r="F419" s="1">
        <v>0</v>
      </c>
      <c r="G419" s="2">
        <f t="shared" si="12"/>
        <v>79555.172839999927</v>
      </c>
      <c r="H419" s="2">
        <f t="shared" si="13"/>
        <v>0.37999999983003363</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133698.7300000001</v>
      </c>
      <c r="E420" s="1">
        <v>0</v>
      </c>
      <c r="F420" s="1">
        <v>0</v>
      </c>
      <c r="G420" s="2">
        <f t="shared" si="12"/>
        <v>112039.53574000008</v>
      </c>
      <c r="H420" s="2">
        <f t="shared" si="13"/>
        <v>0.26999999990221113</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841409.7200000002</v>
      </c>
      <c r="D421" s="1">
        <f>'PR-RAS'!E426</f>
        <v>899513.79000000027</v>
      </c>
      <c r="E421" s="1">
        <v>0</v>
      </c>
      <c r="F421" s="1">
        <v>0</v>
      </c>
      <c r="G421" s="2">
        <f t="shared" si="12"/>
        <v>1108983.6660000002</v>
      </c>
      <c r="H421" s="2">
        <f t="shared" si="13"/>
        <v>0.48999999952502549</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32676.18</v>
      </c>
      <c r="D423" s="1">
        <f>'PR-RAS'!E428</f>
        <v>112357.5</v>
      </c>
      <c r="E423" s="1">
        <v>0</v>
      </c>
      <c r="F423" s="1">
        <v>0</v>
      </c>
      <c r="G423" s="2">
        <f t="shared" si="12"/>
        <v>108619.07796</v>
      </c>
      <c r="H423" s="2">
        <f t="shared" si="13"/>
        <v>0.68000000000029104</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11889.48</v>
      </c>
      <c r="D635" s="1">
        <f>'PR-RAS'!E641</f>
        <v>11889.48</v>
      </c>
      <c r="E635" s="1">
        <v>0</v>
      </c>
      <c r="F635" s="1">
        <v>0</v>
      </c>
      <c r="G635" s="2">
        <f t="shared" si="14"/>
        <v>22613.790960000002</v>
      </c>
      <c r="H635" s="2">
        <f t="shared" si="15"/>
        <v>0.95999999999912689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623139.22999999986</v>
      </c>
      <c r="D637" s="1">
        <f>'PR-RAS'!E643</f>
        <v>698652.59</v>
      </c>
      <c r="E637" s="1">
        <v>0</v>
      </c>
      <c r="F637" s="1">
        <v>0</v>
      </c>
      <c r="G637" s="2">
        <f t="shared" si="14"/>
        <v>1285002.6447599998</v>
      </c>
      <c r="H637" s="2">
        <f t="shared" si="15"/>
        <v>0.63999999989755452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432815.85000000003</v>
      </c>
      <c r="D638" s="1">
        <f>'PR-RAS'!E644</f>
        <v>832351.32000000007</v>
      </c>
      <c r="E638" s="1">
        <v>0</v>
      </c>
      <c r="F638" s="1">
        <v>0</v>
      </c>
      <c r="G638" s="2">
        <f t="shared" si="14"/>
        <v>1336119.2781300002</v>
      </c>
      <c r="H638" s="2">
        <f t="shared" si="15"/>
        <v>0.47000000003026798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190323.37999999983</v>
      </c>
      <c r="D639" s="1">
        <f>'PR-RAS'!E645</f>
        <v>0</v>
      </c>
      <c r="E639" s="1">
        <v>0</v>
      </c>
      <c r="F639" s="1">
        <v>0</v>
      </c>
      <c r="G639" s="2">
        <f t="shared" si="14"/>
        <v>121426.31643999989</v>
      </c>
      <c r="H639" s="2">
        <f t="shared" si="15"/>
        <v>0.37999999983003363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133698.7300000001</v>
      </c>
      <c r="E640" s="1">
        <v>0</v>
      </c>
      <c r="F640" s="1">
        <v>0</v>
      </c>
      <c r="G640" s="2">
        <f t="shared" si="14"/>
        <v>170866.97694000014</v>
      </c>
      <c r="H640" s="2">
        <f t="shared" si="15"/>
        <v>0.26999999990221113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853299.20000000019</v>
      </c>
      <c r="D641" s="1">
        <f>'PR-RAS'!E647</f>
        <v>911403.27000000025</v>
      </c>
      <c r="E641" s="1">
        <v>0</v>
      </c>
      <c r="F641" s="1">
        <v>0</v>
      </c>
      <c r="G641" s="2">
        <f t="shared" si="14"/>
        <v>1712707.6736000006</v>
      </c>
      <c r="H641" s="2">
        <f t="shared" si="15"/>
        <v>0.47000000043772161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1043622.5800000001</v>
      </c>
      <c r="D643" s="1">
        <f>'PR-RAS'!E649</f>
        <v>777704.54000000015</v>
      </c>
      <c r="E643" s="1">
        <v>0</v>
      </c>
      <c r="F643" s="1">
        <v>0</v>
      </c>
      <c r="G643" s="2">
        <f t="shared" si="14"/>
        <v>1668578.3257200001</v>
      </c>
      <c r="H643" s="2">
        <f t="shared" si="15"/>
        <v>0.87999999977182597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965195.23</v>
      </c>
      <c r="D646" s="1">
        <f>'PR-RAS'!E653</f>
        <v>1050999.31</v>
      </c>
      <c r="E646" s="1">
        <v>0</v>
      </c>
      <c r="F646" s="1">
        <v>0</v>
      </c>
      <c r="G646" s="2">
        <f t="shared" si="14"/>
        <v>1978340.0332500001</v>
      </c>
      <c r="H646" s="2">
        <f t="shared" si="15"/>
        <v>0.5400000000372529</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627541.05000000005</v>
      </c>
      <c r="D647" s="1">
        <f>'PR-RAS'!E654</f>
        <v>714249.12</v>
      </c>
      <c r="E647" s="1">
        <v>0</v>
      </c>
      <c r="F647" s="1">
        <v>0</v>
      </c>
      <c r="G647" s="2">
        <f t="shared" si="14"/>
        <v>1328201.3813400001</v>
      </c>
      <c r="H647" s="2">
        <f t="shared" si="15"/>
        <v>0.17000000004190952</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519092.25</v>
      </c>
      <c r="D648" s="1">
        <f>'PR-RAS'!E655</f>
        <v>949818.72</v>
      </c>
      <c r="E648" s="1">
        <v>0</v>
      </c>
      <c r="F648" s="1">
        <v>0</v>
      </c>
      <c r="G648" s="2">
        <f t="shared" si="14"/>
        <v>1564918.10943</v>
      </c>
      <c r="H648" s="2">
        <f t="shared" si="15"/>
        <v>0.53000000002793968</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1073644.03</v>
      </c>
      <c r="D649" s="1">
        <f>'PR-RAS'!E656</f>
        <v>815429.7100000002</v>
      </c>
      <c r="E649" s="1">
        <v>0</v>
      </c>
      <c r="F649" s="1">
        <v>0</v>
      </c>
      <c r="G649" s="2">
        <f t="shared" si="14"/>
        <v>1752518.2356000002</v>
      </c>
      <c r="H649" s="2">
        <f t="shared" si="15"/>
        <v>0.31999999983236194</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4</v>
      </c>
      <c r="D650" s="1">
        <f>'PR-RAS'!E657</f>
        <v>10</v>
      </c>
      <c r="E650" s="1">
        <v>0</v>
      </c>
      <c r="F650" s="1">
        <v>0</v>
      </c>
      <c r="G650" s="2">
        <f t="shared" si="14"/>
        <v>15.576000000000001</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9</v>
      </c>
      <c r="D652" s="1">
        <f>'PR-RAS'!E659</f>
        <v>10</v>
      </c>
      <c r="E652" s="1">
        <v>0</v>
      </c>
      <c r="F652" s="1">
        <v>0</v>
      </c>
      <c r="G652" s="2">
        <f t="shared" si="14"/>
        <v>18.879000000000001</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1669.66</v>
      </c>
      <c r="D654" s="1">
        <f>'PR-RAS'!E661</f>
        <v>1941.68</v>
      </c>
      <c r="E654" s="1">
        <v>0</v>
      </c>
      <c r="F654" s="1">
        <v>0</v>
      </c>
      <c r="G654" s="2">
        <f t="shared" si="14"/>
        <v>3626.1220600000006</v>
      </c>
      <c r="H654" s="2">
        <f t="shared" si="15"/>
        <v>0.65999999999985448</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18359.18</v>
      </c>
      <c r="E657" s="1">
        <v>0</v>
      </c>
      <c r="F657" s="1">
        <v>0</v>
      </c>
      <c r="G657" s="2">
        <f t="shared" si="16"/>
        <v>24087.244160000002</v>
      </c>
      <c r="H657" s="2">
        <f t="shared" si="17"/>
        <v>0.18000000000029104</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246958.86</v>
      </c>
      <c r="D662" s="1">
        <f>'PR-RAS'!E669</f>
        <v>1817.4</v>
      </c>
      <c r="E662" s="1">
        <v>0</v>
      </c>
      <c r="F662" s="1">
        <v>0</v>
      </c>
      <c r="G662" s="2">
        <f t="shared" si="14"/>
        <v>165642.40925999999</v>
      </c>
      <c r="H662" s="2">
        <f t="shared" si="15"/>
        <v>0.54000000001406079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36000</v>
      </c>
      <c r="D666" s="1">
        <f>'PR-RAS'!E673</f>
        <v>46400</v>
      </c>
      <c r="E666" s="1">
        <v>0</v>
      </c>
      <c r="F666" s="1">
        <v>0</v>
      </c>
      <c r="G666" s="2">
        <f t="shared" si="14"/>
        <v>85652</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6003.97</v>
      </c>
      <c r="D670" s="1">
        <f>'PR-RAS'!E677</f>
        <v>13875.26</v>
      </c>
      <c r="E670" s="1">
        <v>0</v>
      </c>
      <c r="F670" s="1">
        <v>0</v>
      </c>
      <c r="G670" s="2">
        <f t="shared" si="14"/>
        <v>22581.753809999998</v>
      </c>
      <c r="H670" s="2">
        <f t="shared" si="15"/>
        <v>0.28999999999996362</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4581.3500000000004</v>
      </c>
      <c r="D696" s="1">
        <f>'PR-RAS'!E703</f>
        <v>38432.879999999997</v>
      </c>
      <c r="E696" s="1">
        <v>0</v>
      </c>
      <c r="F696" s="1">
        <v>0</v>
      </c>
      <c r="G696" s="2">
        <f t="shared" si="14"/>
        <v>56605.741449999994</v>
      </c>
      <c r="H696" s="2">
        <f t="shared" si="15"/>
        <v>0.47000000000298314</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2312.2800000000002</v>
      </c>
      <c r="D727" s="1">
        <f>'PR-RAS'!E734</f>
        <v>3351.27</v>
      </c>
      <c r="E727" s="1">
        <v>0</v>
      </c>
      <c r="F727" s="1">
        <v>0</v>
      </c>
      <c r="G727" s="2">
        <f t="shared" si="14"/>
        <v>6544.7593199999992</v>
      </c>
      <c r="H727" s="2">
        <f t="shared" si="15"/>
        <v>0.5500000000001819</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28.66</v>
      </c>
      <c r="D728" s="1">
        <f>'PR-RAS'!E735</f>
        <v>28.66</v>
      </c>
      <c r="E728" s="1">
        <v>0</v>
      </c>
      <c r="F728" s="1">
        <v>0</v>
      </c>
      <c r="G728" s="2">
        <f t="shared" si="14"/>
        <v>62.507460000000002</v>
      </c>
      <c r="H728" s="2">
        <f t="shared" si="15"/>
        <v>0.67999999999999972</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1509.77</v>
      </c>
      <c r="D731" s="1">
        <f>'PR-RAS'!E738</f>
        <v>673.88</v>
      </c>
      <c r="E731" s="1">
        <v>0</v>
      </c>
      <c r="F731" s="1">
        <v>0</v>
      </c>
      <c r="G731" s="2">
        <f t="shared" si="14"/>
        <v>2085.9968999999996</v>
      </c>
      <c r="H731" s="2">
        <f t="shared" si="15"/>
        <v>0.35000000000002274</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567.16999999999996</v>
      </c>
      <c r="D734" s="1">
        <f>'PR-RAS'!E741</f>
        <v>835.82</v>
      </c>
      <c r="E734" s="1">
        <v>0</v>
      </c>
      <c r="F734" s="1">
        <v>0</v>
      </c>
      <c r="G734" s="2">
        <f t="shared" si="14"/>
        <v>1641.04773</v>
      </c>
      <c r="H734" s="2">
        <f t="shared" si="15"/>
        <v>0.34999999999990905</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1712.03</v>
      </c>
      <c r="D773" s="1">
        <f>'PR-RAS'!E780</f>
        <v>1417.6</v>
      </c>
      <c r="E773" s="1">
        <v>0</v>
      </c>
      <c r="F773" s="1">
        <v>0</v>
      </c>
      <c r="G773" s="2">
        <f t="shared" si="14"/>
        <v>3510.4615599999997</v>
      </c>
      <c r="H773" s="2">
        <f t="shared" si="15"/>
        <v>0.43000000000006366</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1630.88</v>
      </c>
      <c r="D774" s="1">
        <f>'PR-RAS'!E781</f>
        <v>4954.13</v>
      </c>
      <c r="E774" s="1">
        <v>0</v>
      </c>
      <c r="F774" s="1">
        <v>0</v>
      </c>
      <c r="G774" s="2">
        <f t="shared" si="14"/>
        <v>8919.7552199999991</v>
      </c>
      <c r="H774" s="2">
        <f t="shared" si="15"/>
        <v>0.25</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120</v>
      </c>
      <c r="D778" s="1">
        <f>'PR-RAS'!E785</f>
        <v>0</v>
      </c>
      <c r="E778" s="1">
        <v>0</v>
      </c>
      <c r="F778" s="1">
        <v>0</v>
      </c>
      <c r="G778" s="2">
        <f t="shared" si="14"/>
        <v>93.240000000000009</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19900</v>
      </c>
      <c r="D780" s="1">
        <f>'PR-RAS'!E787</f>
        <v>0</v>
      </c>
      <c r="E780" s="1">
        <v>0</v>
      </c>
      <c r="F780" s="1">
        <v>0</v>
      </c>
      <c r="G780" s="2">
        <f t="shared" si="14"/>
        <v>15502.1</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19120.37</v>
      </c>
      <c r="E836" s="1">
        <v>0</v>
      </c>
      <c r="F836" s="1">
        <v>0</v>
      </c>
      <c r="G836" s="2">
        <f t="shared" si="14"/>
        <v>31931.017899999995</v>
      </c>
      <c r="H836" s="2">
        <f t="shared" si="15"/>
        <v>0.36999999999898137</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1200</v>
      </c>
      <c r="D841" s="1">
        <f>'PR-RAS'!E848</f>
        <v>1700</v>
      </c>
      <c r="E841" s="1">
        <v>0</v>
      </c>
      <c r="F841" s="1">
        <v>0</v>
      </c>
      <c r="G841" s="2">
        <f t="shared" si="34"/>
        <v>3864</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2435.42</v>
      </c>
      <c r="D843" s="1">
        <f>'PR-RAS'!E850</f>
        <v>11618.5</v>
      </c>
      <c r="E843" s="1">
        <v>0</v>
      </c>
      <c r="F843" s="1">
        <v>0</v>
      </c>
      <c r="G843" s="2">
        <f t="shared" si="34"/>
        <v>21616.177639999998</v>
      </c>
      <c r="H843" s="2">
        <f t="shared" si="35"/>
        <v>0.92000000000007276</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9360</v>
      </c>
      <c r="D844" s="1">
        <f>'PR-RAS'!E851</f>
        <v>8160</v>
      </c>
      <c r="E844" s="1">
        <v>0</v>
      </c>
      <c r="F844" s="1">
        <v>0</v>
      </c>
      <c r="G844" s="2">
        <f t="shared" si="34"/>
        <v>21648.239999999998</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6437.41</v>
      </c>
      <c r="D845" s="1">
        <f>'PR-RAS'!E852</f>
        <v>7346.11</v>
      </c>
      <c r="E845" s="1">
        <v>0</v>
      </c>
      <c r="F845" s="1">
        <v>0</v>
      </c>
      <c r="G845" s="2">
        <f t="shared" si="34"/>
        <v>17833.407719999996</v>
      </c>
      <c r="H845" s="2">
        <f t="shared" si="35"/>
        <v>0.51999999999952706</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200</v>
      </c>
      <c r="D849" s="1">
        <f>'PR-RAS'!E856</f>
        <v>300</v>
      </c>
      <c r="E849" s="1">
        <v>0</v>
      </c>
      <c r="F849" s="1">
        <v>0</v>
      </c>
      <c r="G849" s="2">
        <f t="shared" si="34"/>
        <v>678.4</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139595.85</v>
      </c>
      <c r="D1582" s="6"/>
      <c r="E1582" s="6">
        <v>0</v>
      </c>
      <c r="F1582" s="6">
        <v>0</v>
      </c>
      <c r="G1582" s="7">
        <f t="shared" ref="G1582:G1686" si="70">B1582/1000*C1582</f>
        <v>139.59585000000001</v>
      </c>
      <c r="H1582" s="7">
        <f t="shared" ref="H1582:H1686" si="71">ABS(C1582-ROUND(C1582,0))</f>
        <v>0.14999999999417923</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736928.9800000001</v>
      </c>
      <c r="D1583" s="1">
        <v>0</v>
      </c>
      <c r="E1583" s="1">
        <v>0</v>
      </c>
      <c r="F1583" s="1">
        <v>0</v>
      </c>
      <c r="G1583" s="2">
        <f t="shared" si="70"/>
        <v>1473.8579600000003</v>
      </c>
      <c r="H1583" s="2">
        <f t="shared" si="71"/>
        <v>1.999999990221113E-2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395116.48</v>
      </c>
      <c r="D1585" s="1">
        <v>0</v>
      </c>
      <c r="E1585" s="1">
        <v>0</v>
      </c>
      <c r="F1585" s="1">
        <v>0</v>
      </c>
      <c r="G1585" s="2">
        <f t="shared" si="70"/>
        <v>1580.4659199999999</v>
      </c>
      <c r="H1585" s="2">
        <f t="shared" si="71"/>
        <v>0.47999999998137355</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142932.25</v>
      </c>
      <c r="D1586" s="1">
        <v>0</v>
      </c>
      <c r="E1586" s="1">
        <v>0</v>
      </c>
      <c r="F1586" s="1">
        <v>0</v>
      </c>
      <c r="G1586" s="2">
        <f t="shared" si="70"/>
        <v>714.66125</v>
      </c>
      <c r="H1586" s="2">
        <f t="shared" si="71"/>
        <v>0.25</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144929.07</v>
      </c>
      <c r="D1587" s="1">
        <v>0</v>
      </c>
      <c r="E1587" s="1">
        <v>0</v>
      </c>
      <c r="F1587" s="1">
        <v>0</v>
      </c>
      <c r="G1587" s="2">
        <f t="shared" si="70"/>
        <v>869.57442000000003</v>
      </c>
      <c r="H1587" s="2">
        <f t="shared" si="71"/>
        <v>7.0000000006984919E-2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3884.26</v>
      </c>
      <c r="D1588" s="1">
        <v>0</v>
      </c>
      <c r="E1588" s="1">
        <v>0</v>
      </c>
      <c r="F1588" s="1">
        <v>0</v>
      </c>
      <c r="G1588" s="2">
        <f t="shared" si="70"/>
        <v>27.189820000000001</v>
      </c>
      <c r="H1588" s="2">
        <f t="shared" si="71"/>
        <v>0.26000000000021828</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1417.6</v>
      </c>
      <c r="D1590" s="1">
        <v>0</v>
      </c>
      <c r="E1590" s="1">
        <v>0</v>
      </c>
      <c r="F1590" s="1">
        <v>0</v>
      </c>
      <c r="G1590" s="2">
        <f>B1590/1000*C1590</f>
        <v>12.758399999999998</v>
      </c>
      <c r="H1590" s="2">
        <f>ABS(C1590-ROUND(C1590,0))</f>
        <v>0.40000000000009095</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47944.98</v>
      </c>
      <c r="D1591" s="1">
        <v>0</v>
      </c>
      <c r="E1591" s="1">
        <v>0</v>
      </c>
      <c r="F1591" s="1">
        <v>0</v>
      </c>
      <c r="G1591" s="2">
        <f t="shared" si="70"/>
        <v>479.44980000000004</v>
      </c>
      <c r="H1591" s="2">
        <f t="shared" si="71"/>
        <v>1.9999999996798579E-2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53772.65</v>
      </c>
      <c r="D1592" s="1">
        <v>0</v>
      </c>
      <c r="E1592" s="1">
        <v>0</v>
      </c>
      <c r="F1592" s="1">
        <v>0</v>
      </c>
      <c r="G1592" s="2">
        <f t="shared" si="70"/>
        <v>591.49914999999999</v>
      </c>
      <c r="H1592" s="2">
        <f t="shared" si="71"/>
        <v>0.34999999999854481</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235.67</v>
      </c>
      <c r="D1593" s="1">
        <v>0</v>
      </c>
      <c r="E1593" s="1">
        <v>0</v>
      </c>
      <c r="F1593" s="1">
        <v>0</v>
      </c>
      <c r="G1593" s="2">
        <f t="shared" si="70"/>
        <v>2.8280400000000001</v>
      </c>
      <c r="H1593" s="2">
        <f t="shared" si="71"/>
        <v>0.33000000000001251</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310830.34000000003</v>
      </c>
      <c r="D1594" s="1">
        <v>0</v>
      </c>
      <c r="E1594" s="1">
        <v>0</v>
      </c>
      <c r="F1594" s="1">
        <v>0</v>
      </c>
      <c r="G1594" s="2">
        <f t="shared" si="70"/>
        <v>4040.7944200000002</v>
      </c>
      <c r="H1594" s="2">
        <f t="shared" si="71"/>
        <v>0.34000000002561137</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30982.16</v>
      </c>
      <c r="D1595" s="1">
        <v>0</v>
      </c>
      <c r="E1595" s="1">
        <v>0</v>
      </c>
      <c r="F1595" s="1">
        <v>0</v>
      </c>
      <c r="G1595" s="2">
        <f t="shared" si="70"/>
        <v>433.75024000000002</v>
      </c>
      <c r="H1595" s="2">
        <f t="shared" si="71"/>
        <v>0.15999999999985448</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30982.16</v>
      </c>
      <c r="D1599" s="1">
        <v>0</v>
      </c>
      <c r="E1599" s="1">
        <v>0</v>
      </c>
      <c r="F1599" s="1">
        <v>0</v>
      </c>
      <c r="G1599" s="2">
        <f t="shared" si="70"/>
        <v>557.67887999999994</v>
      </c>
      <c r="H1599" s="2">
        <f t="shared" si="71"/>
        <v>0.15999999999985448</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838713.2</v>
      </c>
      <c r="D1602" s="1">
        <v>0</v>
      </c>
      <c r="E1602" s="1">
        <v>0</v>
      </c>
      <c r="F1602" s="1">
        <v>0</v>
      </c>
      <c r="G1602" s="2">
        <f t="shared" si="70"/>
        <v>17612.977200000001</v>
      </c>
      <c r="H1602" s="2">
        <f t="shared" si="71"/>
        <v>0.19999999995343387</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393157.86999999994</v>
      </c>
      <c r="D1604" s="1">
        <v>0</v>
      </c>
      <c r="E1604" s="1">
        <v>0</v>
      </c>
      <c r="F1604" s="1">
        <v>0</v>
      </c>
      <c r="G1604" s="2">
        <f t="shared" si="70"/>
        <v>9042.6310099999992</v>
      </c>
      <c r="H1604" s="2">
        <f t="shared" si="71"/>
        <v>0.13000000006286427</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139007.14000000001</v>
      </c>
      <c r="D1605" s="1">
        <v>0</v>
      </c>
      <c r="E1605" s="1">
        <v>0</v>
      </c>
      <c r="F1605" s="1">
        <v>0</v>
      </c>
      <c r="G1605" s="2">
        <f t="shared" si="70"/>
        <v>3336.1713600000003</v>
      </c>
      <c r="H1605" s="2">
        <f t="shared" si="71"/>
        <v>0.14000000001396984</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152714.85999999999</v>
      </c>
      <c r="D1606" s="1">
        <v>0</v>
      </c>
      <c r="E1606" s="1">
        <v>0</v>
      </c>
      <c r="F1606" s="1">
        <v>0</v>
      </c>
      <c r="G1606" s="2">
        <f t="shared" si="70"/>
        <v>3817.8714999999997</v>
      </c>
      <c r="H1606" s="2">
        <f t="shared" si="71"/>
        <v>0.14000000001396984</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3968.35</v>
      </c>
      <c r="D1607" s="1">
        <v>0</v>
      </c>
      <c r="E1607" s="1">
        <v>0</v>
      </c>
      <c r="F1607" s="1">
        <v>0</v>
      </c>
      <c r="G1607" s="2">
        <f t="shared" si="70"/>
        <v>103.1771</v>
      </c>
      <c r="H1607" s="2">
        <f t="shared" si="71"/>
        <v>0.34999999999990905</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1417.6</v>
      </c>
      <c r="D1609" s="1">
        <v>0</v>
      </c>
      <c r="E1609" s="1">
        <v>0</v>
      </c>
      <c r="F1609" s="1">
        <v>0</v>
      </c>
      <c r="G1609" s="2">
        <f>B1609/1000*C1609</f>
        <v>39.692799999999998</v>
      </c>
      <c r="H1609" s="2">
        <f>ABS(C1609-ROUND(C1609,0))</f>
        <v>0.40000000000009095</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47028.17</v>
      </c>
      <c r="D1610" s="1">
        <v>0</v>
      </c>
      <c r="E1610" s="1">
        <v>0</v>
      </c>
      <c r="F1610" s="1">
        <v>0</v>
      </c>
      <c r="G1610" s="2">
        <f t="shared" si="70"/>
        <v>1363.81693</v>
      </c>
      <c r="H1610" s="2">
        <f t="shared" si="71"/>
        <v>0.16999999999825377</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47986.080000000002</v>
      </c>
      <c r="D1611" s="1">
        <v>0</v>
      </c>
      <c r="E1611" s="1">
        <v>0</v>
      </c>
      <c r="F1611" s="1">
        <v>0</v>
      </c>
      <c r="G1611" s="2">
        <f t="shared" si="70"/>
        <v>1439.5824</v>
      </c>
      <c r="H1611" s="2">
        <f t="shared" si="71"/>
        <v>8.000000000174623E-2</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1035.67</v>
      </c>
      <c r="D1612" s="1">
        <v>0</v>
      </c>
      <c r="E1612" s="1">
        <v>0</v>
      </c>
      <c r="F1612" s="1">
        <v>0</v>
      </c>
      <c r="G1612" s="2">
        <f t="shared" si="70"/>
        <v>32.10577</v>
      </c>
      <c r="H1612" s="2">
        <f t="shared" si="71"/>
        <v>0.32999999999992724</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414573.14</v>
      </c>
      <c r="D1613" s="1">
        <v>0</v>
      </c>
      <c r="E1613" s="1">
        <v>0</v>
      </c>
      <c r="F1613" s="1">
        <v>0</v>
      </c>
      <c r="G1613" s="2">
        <f t="shared" si="70"/>
        <v>13266.340480000001</v>
      </c>
      <c r="H1613" s="2">
        <f t="shared" si="71"/>
        <v>0.14000000001396984</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30982.19</v>
      </c>
      <c r="D1614" s="1">
        <v>0</v>
      </c>
      <c r="E1614" s="1">
        <v>0</v>
      </c>
      <c r="F1614" s="1">
        <v>0</v>
      </c>
      <c r="G1614" s="2">
        <f t="shared" si="70"/>
        <v>1022.41227</v>
      </c>
      <c r="H1614" s="2">
        <f t="shared" si="71"/>
        <v>0.18999999999869033</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30982.19</v>
      </c>
      <c r="D1618" s="1">
        <v>0</v>
      </c>
      <c r="E1618" s="1">
        <v>0</v>
      </c>
      <c r="F1618" s="1">
        <v>0</v>
      </c>
      <c r="G1618" s="2">
        <f t="shared" si="70"/>
        <v>1146.3410299999998</v>
      </c>
      <c r="H1618" s="2">
        <f t="shared" si="71"/>
        <v>0.18999999999869033</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37811.630000000121</v>
      </c>
      <c r="D1621" s="1">
        <v>0</v>
      </c>
      <c r="E1621" s="1">
        <v>0</v>
      </c>
      <c r="F1621" s="1">
        <v>0</v>
      </c>
      <c r="G1621" s="2">
        <f t="shared" si="70"/>
        <v>1512.4652000000049</v>
      </c>
      <c r="H1621" s="2">
        <f t="shared" si="71"/>
        <v>0.36999999987892807</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4990</v>
      </c>
      <c r="D1622" s="1">
        <v>0</v>
      </c>
      <c r="E1622" s="1">
        <v>0</v>
      </c>
      <c r="F1622" s="1">
        <v>0</v>
      </c>
      <c r="G1622" s="2">
        <f t="shared" si="70"/>
        <v>204.59</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4990</v>
      </c>
      <c r="D1669" s="1">
        <v>0</v>
      </c>
      <c r="E1669" s="1">
        <v>0</v>
      </c>
      <c r="F1669" s="1">
        <v>0</v>
      </c>
      <c r="G1669" s="2">
        <f t="shared" si="70"/>
        <v>439.11999999999995</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4990</v>
      </c>
      <c r="D1673" s="1">
        <v>0</v>
      </c>
      <c r="E1673" s="1">
        <v>0</v>
      </c>
      <c r="F1673" s="1">
        <v>0</v>
      </c>
      <c r="G1673" s="2">
        <f t="shared" si="70"/>
        <v>459.08</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32821.629999999997</v>
      </c>
      <c r="D1681" s="1">
        <v>0</v>
      </c>
      <c r="E1681" s="1">
        <v>0</v>
      </c>
      <c r="F1681" s="1">
        <v>0</v>
      </c>
      <c r="G1681" s="2">
        <f t="shared" si="70"/>
        <v>3282.163</v>
      </c>
      <c r="H1681" s="2">
        <f t="shared" si="71"/>
        <v>0.37000000000261934</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28594.94</v>
      </c>
      <c r="D1683" s="1">
        <v>0</v>
      </c>
      <c r="E1683" s="1">
        <v>0</v>
      </c>
      <c r="F1683" s="1">
        <v>0</v>
      </c>
      <c r="G1683" s="2">
        <f t="shared" si="70"/>
        <v>2916.6838799999996</v>
      </c>
      <c r="H1683" s="2">
        <f t="shared" si="71"/>
        <v>6.0000000001309672E-2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4226.6899999999996</v>
      </c>
      <c r="D1684" s="1">
        <v>0</v>
      </c>
      <c r="E1684" s="1">
        <v>0</v>
      </c>
      <c r="F1684" s="1">
        <v>0</v>
      </c>
      <c r="G1684" s="2">
        <f t="shared" si="70"/>
        <v>435.34906999999993</v>
      </c>
      <c r="H1684" s="2">
        <f t="shared" si="71"/>
        <v>0.31000000000040018</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28135</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623139.22999999986</v>
      </c>
      <c r="I16" s="298">
        <f>'PR-RAS'!E6</f>
        <v>698652.59</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404204.77</v>
      </c>
      <c r="I17" s="298">
        <f>'PR-RAS'!E152</f>
        <v>521520.98000000004</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1043622.5800000001</v>
      </c>
      <c r="I18" s="298">
        <f>'PR-RAS'!E649</f>
        <v>777704.54000000015</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139595.85</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37811.630000000121</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4990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32821.629999999997</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43" zoomScaleNormal="100" workbookViewId="0">
      <selection activeCell="E77" sqref="E77"/>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623139.22999999986</v>
      </c>
      <c r="E6" s="59">
        <f>E7+E43+E49+E82+E106+E125+E134+E140</f>
        <v>698652.59</v>
      </c>
      <c r="F6" s="44">
        <f t="shared" ref="F6:F132" si="0">IF(D6&lt;&gt;0,IF(E6/D6&gt;=100,"&gt;&gt;100",E6/D6*100),"-")</f>
        <v>112.11821634147479</v>
      </c>
    </row>
    <row r="7" spans="1:24" ht="12.75" customHeight="1" x14ac:dyDescent="0.2">
      <c r="A7" s="62">
        <v>61</v>
      </c>
      <c r="B7" s="228" t="s">
        <v>65</v>
      </c>
      <c r="C7" s="267" t="s">
        <v>66</v>
      </c>
      <c r="D7" s="59">
        <f>D8+D17+D23+D29+D36+D39</f>
        <v>136627.50999999998</v>
      </c>
      <c r="E7" s="59">
        <f>E8+E17+E23+E29+E36+E39</f>
        <v>164120.94999999998</v>
      </c>
      <c r="F7" s="44">
        <f t="shared" si="0"/>
        <v>120.1229166805426</v>
      </c>
    </row>
    <row r="8" spans="1:24" ht="12.75" customHeight="1" x14ac:dyDescent="0.2">
      <c r="A8" s="62">
        <v>611</v>
      </c>
      <c r="B8" s="228" t="s">
        <v>67</v>
      </c>
      <c r="C8" s="267" t="s">
        <v>68</v>
      </c>
      <c r="D8" s="59">
        <f>SUM(D9:D14)-D15-D16</f>
        <v>125228.03999999998</v>
      </c>
      <c r="E8" s="59">
        <f>SUM(E9:E14)-E15-E16</f>
        <v>145636.54999999999</v>
      </c>
      <c r="F8" s="44">
        <f t="shared" si="0"/>
        <v>116.29707691663944</v>
      </c>
    </row>
    <row r="9" spans="1:24" ht="12.75" customHeight="1" x14ac:dyDescent="0.2">
      <c r="A9" s="62">
        <v>6111</v>
      </c>
      <c r="B9" s="64" t="s">
        <v>69</v>
      </c>
      <c r="C9" s="267" t="s">
        <v>70</v>
      </c>
      <c r="D9" s="193">
        <v>115043.81</v>
      </c>
      <c r="E9" s="193">
        <v>153826.82999999999</v>
      </c>
      <c r="F9" s="44">
        <f t="shared" si="0"/>
        <v>133.71152259300175</v>
      </c>
    </row>
    <row r="10" spans="1:24" ht="12.75" customHeight="1" x14ac:dyDescent="0.2">
      <c r="A10" s="62">
        <v>6112</v>
      </c>
      <c r="B10" s="64" t="s">
        <v>71</v>
      </c>
      <c r="C10" s="267" t="s">
        <v>72</v>
      </c>
      <c r="D10" s="193">
        <v>17723.259999999998</v>
      </c>
      <c r="E10" s="193">
        <v>14130.66</v>
      </c>
      <c r="F10" s="44">
        <f t="shared" si="0"/>
        <v>79.729462864055492</v>
      </c>
    </row>
    <row r="11" spans="1:24" ht="12.75" customHeight="1" x14ac:dyDescent="0.2">
      <c r="A11" s="62">
        <v>6113</v>
      </c>
      <c r="B11" s="64" t="s">
        <v>73</v>
      </c>
      <c r="C11" s="267" t="s">
        <v>74</v>
      </c>
      <c r="D11" s="193">
        <v>10237.83</v>
      </c>
      <c r="E11" s="193">
        <v>9276.1299999999992</v>
      </c>
      <c r="F11" s="44">
        <f t="shared" si="0"/>
        <v>90.606407803216101</v>
      </c>
    </row>
    <row r="12" spans="1:24" ht="12.75" customHeight="1" x14ac:dyDescent="0.2">
      <c r="A12" s="62">
        <v>6114</v>
      </c>
      <c r="B12" s="64" t="s">
        <v>75</v>
      </c>
      <c r="C12" s="267" t="s">
        <v>76</v>
      </c>
      <c r="D12" s="193">
        <v>6136.8</v>
      </c>
      <c r="E12" s="193">
        <v>15911.56</v>
      </c>
      <c r="F12" s="44">
        <f t="shared" si="0"/>
        <v>259.28105853213401</v>
      </c>
    </row>
    <row r="13" spans="1:24" ht="12.75" customHeight="1" x14ac:dyDescent="0.2">
      <c r="A13" s="62">
        <v>6115</v>
      </c>
      <c r="B13" s="64" t="s">
        <v>77</v>
      </c>
      <c r="C13" s="267" t="s">
        <v>78</v>
      </c>
      <c r="D13" s="193">
        <v>11647.77</v>
      </c>
      <c r="E13" s="193">
        <v>5443.68</v>
      </c>
      <c r="F13" s="44">
        <f t="shared" si="0"/>
        <v>46.735812949603229</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35561.43</v>
      </c>
      <c r="E15" s="193">
        <v>52952.31</v>
      </c>
      <c r="F15" s="44">
        <f t="shared" si="0"/>
        <v>148.9037701802205</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10154.469999999999</v>
      </c>
      <c r="E23" s="59">
        <f t="shared" si="2"/>
        <v>18359.18</v>
      </c>
      <c r="F23" s="44">
        <f t="shared" si="0"/>
        <v>180.79899787975148</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10154.469999999999</v>
      </c>
      <c r="E27" s="193">
        <v>18359.18</v>
      </c>
      <c r="F27" s="44">
        <f t="shared" si="0"/>
        <v>180.79899787975148</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1245</v>
      </c>
      <c r="E29" s="59">
        <f>SUM(E30:E35)</f>
        <v>125.22</v>
      </c>
      <c r="F29" s="44">
        <f t="shared" si="0"/>
        <v>10.057831325301205</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1245</v>
      </c>
      <c r="E31" s="193">
        <v>125.22</v>
      </c>
      <c r="F31" s="44">
        <f t="shared" si="0"/>
        <v>10.057831325301205</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293544.17999999993</v>
      </c>
      <c r="E49" s="59">
        <f>E50+E53+E58+E61+E64+E68+E71+E74+E77</f>
        <v>359608.97</v>
      </c>
      <c r="F49" s="44">
        <f t="shared" si="0"/>
        <v>122.50591035393721</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282958.86</v>
      </c>
      <c r="E58" s="59">
        <f t="shared" si="9"/>
        <v>48217.4</v>
      </c>
      <c r="F58" s="44">
        <f t="shared" si="0"/>
        <v>17.040427714474113</v>
      </c>
    </row>
    <row r="59" spans="1:6" ht="24" x14ac:dyDescent="0.2">
      <c r="A59" s="62">
        <v>6331</v>
      </c>
      <c r="B59" s="64" t="s">
        <v>169</v>
      </c>
      <c r="C59" s="267" t="s">
        <v>170</v>
      </c>
      <c r="D59" s="193">
        <v>246958.86</v>
      </c>
      <c r="E59" s="193">
        <v>1817.4</v>
      </c>
      <c r="F59" s="44">
        <f t="shared" si="0"/>
        <v>0.73591204624122419</v>
      </c>
    </row>
    <row r="60" spans="1:6" ht="24" x14ac:dyDescent="0.2">
      <c r="A60" s="62">
        <v>6332</v>
      </c>
      <c r="B60" s="64" t="s">
        <v>171</v>
      </c>
      <c r="C60" s="267" t="s">
        <v>172</v>
      </c>
      <c r="D60" s="193">
        <v>36000</v>
      </c>
      <c r="E60" s="193">
        <v>46400</v>
      </c>
      <c r="F60" s="44">
        <f t="shared" si="0"/>
        <v>128.88888888888889</v>
      </c>
    </row>
    <row r="61" spans="1:6" ht="12.75" customHeight="1" x14ac:dyDescent="0.2">
      <c r="A61" s="62">
        <v>634</v>
      </c>
      <c r="B61" s="64" t="s">
        <v>173</v>
      </c>
      <c r="C61" s="267" t="s">
        <v>174</v>
      </c>
      <c r="D61" s="59">
        <f t="shared" ref="D61:E61" si="10">SUM(D62:D63)</f>
        <v>6003.97</v>
      </c>
      <c r="E61" s="59">
        <f t="shared" si="10"/>
        <v>13875.26</v>
      </c>
      <c r="F61" s="44">
        <f t="shared" si="0"/>
        <v>231.10142122628861</v>
      </c>
    </row>
    <row r="62" spans="1:6" ht="12.75" customHeight="1" x14ac:dyDescent="0.2">
      <c r="A62" s="62">
        <v>6341</v>
      </c>
      <c r="B62" s="64" t="s">
        <v>175</v>
      </c>
      <c r="C62" s="267" t="s">
        <v>176</v>
      </c>
      <c r="D62" s="193">
        <v>6003.97</v>
      </c>
      <c r="E62" s="193">
        <v>13875.26</v>
      </c>
      <c r="F62" s="44">
        <f t="shared" si="0"/>
        <v>231.10142122628861</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259083.43</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v>259083.43</v>
      </c>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4581.3500000000004</v>
      </c>
      <c r="E74" s="59">
        <f t="shared" si="13"/>
        <v>38432.879999999997</v>
      </c>
      <c r="F74" s="44">
        <f t="shared" si="0"/>
        <v>838.89857793008605</v>
      </c>
    </row>
    <row r="75" spans="1:6" ht="12.75" customHeight="1" x14ac:dyDescent="0.2">
      <c r="A75" s="62" t="s">
        <v>201</v>
      </c>
      <c r="B75" s="64" t="s">
        <v>202</v>
      </c>
      <c r="C75" s="267" t="s">
        <v>201</v>
      </c>
      <c r="D75" s="193">
        <v>4581.3500000000004</v>
      </c>
      <c r="E75" s="193">
        <v>38432.879999999997</v>
      </c>
      <c r="F75" s="44">
        <f t="shared" si="0"/>
        <v>838.89857793008605</v>
      </c>
    </row>
    <row r="76" spans="1:6" ht="12.75" customHeight="1" x14ac:dyDescent="0.2">
      <c r="A76" s="62" t="s">
        <v>203</v>
      </c>
      <c r="B76" s="64" t="s">
        <v>204</v>
      </c>
      <c r="C76" s="267" t="s">
        <v>203</v>
      </c>
      <c r="D76" s="193">
        <v>0</v>
      </c>
      <c r="E76" s="193">
        <v>0</v>
      </c>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155837.44999999998</v>
      </c>
      <c r="E82" s="59">
        <f t="shared" si="15"/>
        <v>144063.38</v>
      </c>
      <c r="F82" s="44">
        <f t="shared" si="0"/>
        <v>92.444646649441466</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155837.44999999998</v>
      </c>
      <c r="E91" s="59">
        <f t="shared" si="17"/>
        <v>144063.38</v>
      </c>
      <c r="F91" s="44">
        <f t="shared" si="0"/>
        <v>92.444646649441466</v>
      </c>
    </row>
    <row r="92" spans="1:6" ht="12.75" customHeight="1" x14ac:dyDescent="0.2">
      <c r="A92" s="62">
        <v>6421</v>
      </c>
      <c r="B92" s="63" t="s">
        <v>235</v>
      </c>
      <c r="C92" s="267" t="s">
        <v>236</v>
      </c>
      <c r="D92" s="193">
        <v>199.08</v>
      </c>
      <c r="E92" s="193"/>
      <c r="F92" s="44">
        <f t="shared" si="0"/>
        <v>0</v>
      </c>
    </row>
    <row r="93" spans="1:6" ht="12.75" customHeight="1" x14ac:dyDescent="0.2">
      <c r="A93" s="62">
        <v>6422</v>
      </c>
      <c r="B93" s="63" t="s">
        <v>237</v>
      </c>
      <c r="C93" s="267" t="s">
        <v>238</v>
      </c>
      <c r="D93" s="193">
        <v>2156.5300000000002</v>
      </c>
      <c r="E93" s="193">
        <v>1746.45</v>
      </c>
      <c r="F93" s="44">
        <f t="shared" si="0"/>
        <v>80.984266390915025</v>
      </c>
    </row>
    <row r="94" spans="1:6" ht="12.75" customHeight="1" x14ac:dyDescent="0.2">
      <c r="A94" s="62">
        <v>6423</v>
      </c>
      <c r="B94" s="63" t="s">
        <v>239</v>
      </c>
      <c r="C94" s="267" t="s">
        <v>240</v>
      </c>
      <c r="D94" s="193">
        <v>153481.84</v>
      </c>
      <c r="E94" s="193">
        <v>142316.93</v>
      </c>
      <c r="F94" s="44">
        <f t="shared" si="0"/>
        <v>92.725582388118355</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35427.090000000004</v>
      </c>
      <c r="E106" s="59">
        <f>E107+E112+E120+E124</f>
        <v>29287.730000000003</v>
      </c>
      <c r="F106" s="44">
        <f t="shared" si="0"/>
        <v>82.670436663016915</v>
      </c>
    </row>
    <row r="107" spans="1:6" ht="12.75" customHeight="1" x14ac:dyDescent="0.2">
      <c r="A107" s="62">
        <v>651</v>
      </c>
      <c r="B107" s="63" t="s">
        <v>265</v>
      </c>
      <c r="C107" s="267" t="s">
        <v>266</v>
      </c>
      <c r="D107" s="59">
        <f t="shared" ref="D107:E107" si="19">SUM(D108:D111)</f>
        <v>1.06</v>
      </c>
      <c r="E107" s="59">
        <f t="shared" si="19"/>
        <v>0</v>
      </c>
      <c r="F107" s="44">
        <f t="shared" si="0"/>
        <v>0</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1.06</v>
      </c>
      <c r="E109" s="193"/>
      <c r="F109" s="44">
        <f t="shared" si="0"/>
        <v>0</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20666.61</v>
      </c>
      <c r="E112" s="59">
        <f t="shared" si="20"/>
        <v>14798.740000000002</v>
      </c>
      <c r="F112" s="44">
        <f t="shared" si="0"/>
        <v>71.607002793394756</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14415.69</v>
      </c>
      <c r="E115" s="193">
        <v>8448.2000000000007</v>
      </c>
      <c r="F115" s="44">
        <f t="shared" si="0"/>
        <v>58.604201394452851</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6250.92</v>
      </c>
      <c r="E117" s="193">
        <v>6350.54</v>
      </c>
      <c r="F117" s="44">
        <f t="shared" si="0"/>
        <v>101.59368540950773</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14759.42</v>
      </c>
      <c r="E120" s="59">
        <f t="shared" si="21"/>
        <v>14488.99</v>
      </c>
      <c r="F120" s="44">
        <f t="shared" si="0"/>
        <v>98.167746429060216</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14759.42</v>
      </c>
      <c r="E122" s="193">
        <v>14488.99</v>
      </c>
      <c r="F122" s="44">
        <f t="shared" si="0"/>
        <v>98.167746429060216</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1703</v>
      </c>
      <c r="E125" s="59">
        <f t="shared" si="22"/>
        <v>1571.56</v>
      </c>
      <c r="F125" s="44">
        <f t="shared" si="0"/>
        <v>92.281855549031121</v>
      </c>
    </row>
    <row r="126" spans="1:6" ht="12.75" customHeight="1" x14ac:dyDescent="0.2">
      <c r="A126" s="62">
        <v>661</v>
      </c>
      <c r="B126" s="64" t="s">
        <v>303</v>
      </c>
      <c r="C126" s="267" t="s">
        <v>304</v>
      </c>
      <c r="D126" s="59">
        <f t="shared" ref="D126:E126" si="23">SUM(D127:D128)</f>
        <v>1703</v>
      </c>
      <c r="E126" s="59">
        <f t="shared" si="23"/>
        <v>1571.56</v>
      </c>
      <c r="F126" s="44">
        <f t="shared" si="0"/>
        <v>92.281855549031121</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1703</v>
      </c>
      <c r="E128" s="193">
        <v>1571.56</v>
      </c>
      <c r="F128" s="44">
        <f t="shared" si="0"/>
        <v>92.281855549031121</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404204.77</v>
      </c>
      <c r="E152" s="59">
        <f>E153+E164+E202+E221+E230+E262+E273</f>
        <v>521520.98000000004</v>
      </c>
      <c r="F152" s="44">
        <f t="shared" si="26"/>
        <v>129.0239548632739</v>
      </c>
    </row>
    <row r="153" spans="1:6" ht="12.75" customHeight="1" x14ac:dyDescent="0.2">
      <c r="A153" s="62">
        <v>31</v>
      </c>
      <c r="B153" s="63" t="s">
        <v>356</v>
      </c>
      <c r="C153" s="267" t="s">
        <v>357</v>
      </c>
      <c r="D153" s="59">
        <f t="shared" ref="D153:E153" si="30">D154+D159+D160</f>
        <v>88897.35</v>
      </c>
      <c r="E153" s="59">
        <f t="shared" si="30"/>
        <v>142855.07</v>
      </c>
      <c r="F153" s="44">
        <f t="shared" si="26"/>
        <v>160.69665743692022</v>
      </c>
    </row>
    <row r="154" spans="1:6" ht="12.75" customHeight="1" x14ac:dyDescent="0.2">
      <c r="A154" s="62">
        <v>311</v>
      </c>
      <c r="B154" s="63" t="s">
        <v>358</v>
      </c>
      <c r="C154" s="267" t="s">
        <v>359</v>
      </c>
      <c r="D154" s="59">
        <f t="shared" ref="D154:E154" si="31">SUM(D155:D158)</f>
        <v>72422.42</v>
      </c>
      <c r="E154" s="59">
        <f t="shared" si="31"/>
        <v>117627.68</v>
      </c>
      <c r="F154" s="44">
        <f t="shared" si="26"/>
        <v>162.41887525989881</v>
      </c>
    </row>
    <row r="155" spans="1:6" ht="12.75" customHeight="1" x14ac:dyDescent="0.2">
      <c r="A155" s="62">
        <v>3111</v>
      </c>
      <c r="B155" s="63" t="s">
        <v>360</v>
      </c>
      <c r="C155" s="267" t="s">
        <v>361</v>
      </c>
      <c r="D155" s="193">
        <v>72422.42</v>
      </c>
      <c r="E155" s="193">
        <v>117627.68</v>
      </c>
      <c r="F155" s="44">
        <f t="shared" si="26"/>
        <v>162.41887525989881</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4032.99</v>
      </c>
      <c r="E159" s="193">
        <v>5143.42</v>
      </c>
      <c r="F159" s="44">
        <f t="shared" si="26"/>
        <v>127.53366608893155</v>
      </c>
    </row>
    <row r="160" spans="1:6" ht="12.75" customHeight="1" x14ac:dyDescent="0.2">
      <c r="A160" s="62">
        <v>313</v>
      </c>
      <c r="B160" s="64" t="s">
        <v>370</v>
      </c>
      <c r="C160" s="267" t="s">
        <v>371</v>
      </c>
      <c r="D160" s="59">
        <f t="shared" ref="D160:E160" si="32">SUM(D161:D163)</f>
        <v>12441.94</v>
      </c>
      <c r="E160" s="59">
        <f t="shared" si="32"/>
        <v>20083.97</v>
      </c>
      <c r="F160" s="44">
        <f t="shared" si="26"/>
        <v>161.42153072591574</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12441.94</v>
      </c>
      <c r="E162" s="193">
        <v>20083.97</v>
      </c>
      <c r="F162" s="44">
        <f t="shared" si="26"/>
        <v>161.42153072591574</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101962.32</v>
      </c>
      <c r="E164" s="59">
        <f>E165+E170+E178+E188+E189+E194</f>
        <v>139750.94</v>
      </c>
      <c r="F164" s="44">
        <f t="shared" si="26"/>
        <v>137.06135756816832</v>
      </c>
    </row>
    <row r="165" spans="1:6" ht="12.75" customHeight="1" x14ac:dyDescent="0.2">
      <c r="A165" s="62">
        <v>321</v>
      </c>
      <c r="B165" s="63" t="s">
        <v>380</v>
      </c>
      <c r="C165" s="267" t="s">
        <v>381</v>
      </c>
      <c r="D165" s="59">
        <f t="shared" ref="D165:E165" si="33">SUM(D166:D169)</f>
        <v>4274.53</v>
      </c>
      <c r="E165" s="59">
        <f t="shared" si="33"/>
        <v>5163.8999999999996</v>
      </c>
      <c r="F165" s="44">
        <f t="shared" si="26"/>
        <v>120.8062640804954</v>
      </c>
    </row>
    <row r="166" spans="1:6" ht="12.75" customHeight="1" x14ac:dyDescent="0.2">
      <c r="A166" s="62">
        <v>3211</v>
      </c>
      <c r="B166" s="63" t="s">
        <v>382</v>
      </c>
      <c r="C166" s="267" t="s">
        <v>383</v>
      </c>
      <c r="D166" s="193">
        <v>879.66</v>
      </c>
      <c r="E166" s="193">
        <v>453.6</v>
      </c>
      <c r="F166" s="44">
        <f t="shared" si="26"/>
        <v>51.565377532228361</v>
      </c>
    </row>
    <row r="167" spans="1:6" ht="12.75" customHeight="1" x14ac:dyDescent="0.2">
      <c r="A167" s="62">
        <v>3212</v>
      </c>
      <c r="B167" s="63" t="s">
        <v>384</v>
      </c>
      <c r="C167" s="267" t="s">
        <v>385</v>
      </c>
      <c r="D167" s="193">
        <v>2312.2800000000002</v>
      </c>
      <c r="E167" s="193">
        <v>3351.27</v>
      </c>
      <c r="F167" s="44">
        <f t="shared" si="26"/>
        <v>144.93357205874719</v>
      </c>
    </row>
    <row r="168" spans="1:6" ht="12.75" customHeight="1" x14ac:dyDescent="0.2">
      <c r="A168" s="62">
        <v>3213</v>
      </c>
      <c r="B168" s="63" t="s">
        <v>386</v>
      </c>
      <c r="C168" s="267" t="s">
        <v>387</v>
      </c>
      <c r="D168" s="193">
        <v>160</v>
      </c>
      <c r="E168" s="193">
        <v>585.75</v>
      </c>
      <c r="F168" s="44">
        <f t="shared" si="26"/>
        <v>366.09375</v>
      </c>
    </row>
    <row r="169" spans="1:6" ht="12.75" customHeight="1" x14ac:dyDescent="0.2">
      <c r="A169" s="62">
        <v>3214</v>
      </c>
      <c r="B169" s="63" t="s">
        <v>388</v>
      </c>
      <c r="C169" s="267" t="s">
        <v>389</v>
      </c>
      <c r="D169" s="193">
        <v>922.59</v>
      </c>
      <c r="E169" s="193">
        <v>773.28</v>
      </c>
      <c r="F169" s="44">
        <f t="shared" si="26"/>
        <v>83.816213052385123</v>
      </c>
    </row>
    <row r="170" spans="1:6" ht="12.75" customHeight="1" x14ac:dyDescent="0.2">
      <c r="A170" s="62">
        <v>322</v>
      </c>
      <c r="B170" s="63" t="s">
        <v>390</v>
      </c>
      <c r="C170" s="267" t="s">
        <v>391</v>
      </c>
      <c r="D170" s="59">
        <f t="shared" ref="D170:E170" si="34">SUM(D171:D177)</f>
        <v>13083.64</v>
      </c>
      <c r="E170" s="59">
        <f t="shared" si="34"/>
        <v>13437.34</v>
      </c>
      <c r="F170" s="44">
        <f t="shared" si="26"/>
        <v>102.70337612468703</v>
      </c>
    </row>
    <row r="171" spans="1:6" ht="12.75" customHeight="1" x14ac:dyDescent="0.2">
      <c r="A171" s="62">
        <v>3221</v>
      </c>
      <c r="B171" s="63" t="s">
        <v>392</v>
      </c>
      <c r="C171" s="267" t="s">
        <v>393</v>
      </c>
      <c r="D171" s="193">
        <v>1875.81</v>
      </c>
      <c r="E171" s="193">
        <v>1898.94</v>
      </c>
      <c r="F171" s="44">
        <f t="shared" si="26"/>
        <v>101.23306731491996</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10689</v>
      </c>
      <c r="E173" s="193">
        <v>11218.65</v>
      </c>
      <c r="F173" s="44">
        <f t="shared" si="26"/>
        <v>104.95509402189167</v>
      </c>
    </row>
    <row r="174" spans="1:6" ht="12.75" customHeight="1" x14ac:dyDescent="0.2">
      <c r="A174" s="62">
        <v>3224</v>
      </c>
      <c r="B174" s="64" t="s">
        <v>398</v>
      </c>
      <c r="C174" s="267" t="s">
        <v>399</v>
      </c>
      <c r="D174" s="193">
        <v>140.53</v>
      </c>
      <c r="E174" s="193"/>
      <c r="F174" s="44">
        <f t="shared" si="26"/>
        <v>0</v>
      </c>
    </row>
    <row r="175" spans="1:6" ht="12.75" customHeight="1" x14ac:dyDescent="0.2">
      <c r="A175" s="62">
        <v>3225</v>
      </c>
      <c r="B175" s="64" t="s">
        <v>400</v>
      </c>
      <c r="C175" s="267" t="s">
        <v>401</v>
      </c>
      <c r="D175" s="193">
        <v>250</v>
      </c>
      <c r="E175" s="193">
        <v>189</v>
      </c>
      <c r="F175" s="44">
        <f t="shared" si="26"/>
        <v>75.599999999999994</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128.30000000000001</v>
      </c>
      <c r="E177" s="193">
        <v>130.75</v>
      </c>
      <c r="F177" s="44">
        <f t="shared" si="26"/>
        <v>101.90958690568979</v>
      </c>
    </row>
    <row r="178" spans="1:6" ht="12.75" customHeight="1" x14ac:dyDescent="0.2">
      <c r="A178" s="62">
        <v>323</v>
      </c>
      <c r="B178" s="64" t="s">
        <v>406</v>
      </c>
      <c r="C178" s="267" t="s">
        <v>407</v>
      </c>
      <c r="D178" s="59">
        <f t="shared" ref="D178:E178" si="35">SUM(D179:D187)</f>
        <v>70913.48000000001</v>
      </c>
      <c r="E178" s="59">
        <f t="shared" si="35"/>
        <v>89737.03</v>
      </c>
      <c r="F178" s="44">
        <f t="shared" si="26"/>
        <v>126.54438902166412</v>
      </c>
    </row>
    <row r="179" spans="1:6" ht="12.75" customHeight="1" x14ac:dyDescent="0.2">
      <c r="A179" s="62">
        <v>3231</v>
      </c>
      <c r="B179" s="64" t="s">
        <v>408</v>
      </c>
      <c r="C179" s="267" t="s">
        <v>409</v>
      </c>
      <c r="D179" s="193">
        <v>2378.69</v>
      </c>
      <c r="E179" s="193">
        <v>1901.11</v>
      </c>
      <c r="F179" s="44">
        <f t="shared" si="26"/>
        <v>79.922562418810344</v>
      </c>
    </row>
    <row r="180" spans="1:6" ht="12.75" customHeight="1" x14ac:dyDescent="0.2">
      <c r="A180" s="62">
        <v>3232</v>
      </c>
      <c r="B180" s="64" t="s">
        <v>410</v>
      </c>
      <c r="C180" s="267" t="s">
        <v>411</v>
      </c>
      <c r="D180" s="193">
        <v>29710.14</v>
      </c>
      <c r="E180" s="193">
        <v>32582.21</v>
      </c>
      <c r="F180" s="44">
        <f t="shared" si="26"/>
        <v>109.66696892037533</v>
      </c>
    </row>
    <row r="181" spans="1:6" ht="12.75" customHeight="1" x14ac:dyDescent="0.2">
      <c r="A181" s="62">
        <v>3233</v>
      </c>
      <c r="B181" s="64" t="s">
        <v>412</v>
      </c>
      <c r="C181" s="267" t="s">
        <v>413</v>
      </c>
      <c r="D181" s="193">
        <v>2380</v>
      </c>
      <c r="E181" s="193">
        <v>3181.25</v>
      </c>
      <c r="F181" s="44">
        <f t="shared" si="26"/>
        <v>133.6659663865546</v>
      </c>
    </row>
    <row r="182" spans="1:6" ht="12.75" customHeight="1" x14ac:dyDescent="0.2">
      <c r="A182" s="62">
        <v>3234</v>
      </c>
      <c r="B182" s="64" t="s">
        <v>414</v>
      </c>
      <c r="C182" s="267" t="s">
        <v>415</v>
      </c>
      <c r="D182" s="193">
        <v>18577</v>
      </c>
      <c r="E182" s="193">
        <v>18539.919999999998</v>
      </c>
      <c r="F182" s="44">
        <f t="shared" si="26"/>
        <v>99.800398342035848</v>
      </c>
    </row>
    <row r="183" spans="1:6" ht="12.75" customHeight="1" x14ac:dyDescent="0.2">
      <c r="A183" s="62">
        <v>3235</v>
      </c>
      <c r="B183" s="63" t="s">
        <v>416</v>
      </c>
      <c r="C183" s="267" t="s">
        <v>417</v>
      </c>
      <c r="D183" s="193">
        <v>398.66</v>
      </c>
      <c r="E183" s="193">
        <v>2393.66</v>
      </c>
      <c r="F183" s="44">
        <f t="shared" si="26"/>
        <v>600.42642853559414</v>
      </c>
    </row>
    <row r="184" spans="1:6" ht="12.75" customHeight="1" x14ac:dyDescent="0.2">
      <c r="A184" s="62">
        <v>3236</v>
      </c>
      <c r="B184" s="63" t="s">
        <v>418</v>
      </c>
      <c r="C184" s="267" t="s">
        <v>419</v>
      </c>
      <c r="D184" s="193">
        <v>1131.32</v>
      </c>
      <c r="E184" s="193">
        <v>7299.63</v>
      </c>
      <c r="F184" s="44">
        <f t="shared" si="26"/>
        <v>645.23123431036322</v>
      </c>
    </row>
    <row r="185" spans="1:6" ht="12.75" customHeight="1" x14ac:dyDescent="0.2">
      <c r="A185" s="62">
        <v>3237</v>
      </c>
      <c r="B185" s="63" t="s">
        <v>420</v>
      </c>
      <c r="C185" s="267" t="s">
        <v>421</v>
      </c>
      <c r="D185" s="193">
        <v>12124.28</v>
      </c>
      <c r="E185" s="193">
        <v>17632.41</v>
      </c>
      <c r="F185" s="44">
        <f t="shared" si="26"/>
        <v>145.43057402171507</v>
      </c>
    </row>
    <row r="186" spans="1:6" ht="12.75" customHeight="1" x14ac:dyDescent="0.2">
      <c r="A186" s="62">
        <v>3238</v>
      </c>
      <c r="B186" s="63" t="s">
        <v>422</v>
      </c>
      <c r="C186" s="267" t="s">
        <v>423</v>
      </c>
      <c r="D186" s="193">
        <v>2907.84</v>
      </c>
      <c r="E186" s="193">
        <v>4323.3999999999996</v>
      </c>
      <c r="F186" s="44">
        <f t="shared" si="26"/>
        <v>148.68080774733133</v>
      </c>
    </row>
    <row r="187" spans="1:6" ht="12.75" customHeight="1" x14ac:dyDescent="0.2">
      <c r="A187" s="62">
        <v>3239</v>
      </c>
      <c r="B187" s="63" t="s">
        <v>424</v>
      </c>
      <c r="C187" s="267" t="s">
        <v>425</v>
      </c>
      <c r="D187" s="193">
        <v>1305.55</v>
      </c>
      <c r="E187" s="193">
        <v>1883.44</v>
      </c>
      <c r="F187" s="44">
        <f t="shared" si="26"/>
        <v>144.2641032515032</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13690.669999999998</v>
      </c>
      <c r="E194" s="59">
        <f t="shared" si="36"/>
        <v>31412.670000000002</v>
      </c>
      <c r="F194" s="44">
        <f t="shared" si="26"/>
        <v>229.44581967135287</v>
      </c>
    </row>
    <row r="195" spans="1:6" ht="12.75" customHeight="1" x14ac:dyDescent="0.2">
      <c r="A195" s="62">
        <v>3291</v>
      </c>
      <c r="B195" s="182" t="s">
        <v>440</v>
      </c>
      <c r="C195" s="267" t="s">
        <v>441</v>
      </c>
      <c r="D195" s="193">
        <v>567.16999999999996</v>
      </c>
      <c r="E195" s="193">
        <v>16262.24</v>
      </c>
      <c r="F195" s="44">
        <f t="shared" si="26"/>
        <v>2867.2602570657828</v>
      </c>
    </row>
    <row r="196" spans="1:6" ht="12.75" customHeight="1" x14ac:dyDescent="0.2">
      <c r="A196" s="62">
        <v>3292</v>
      </c>
      <c r="B196" s="63" t="s">
        <v>442</v>
      </c>
      <c r="C196" s="267" t="s">
        <v>443</v>
      </c>
      <c r="D196" s="193">
        <v>191.32</v>
      </c>
      <c r="E196" s="193">
        <v>152.55000000000001</v>
      </c>
      <c r="F196" s="44">
        <f t="shared" si="26"/>
        <v>79.735521639138625</v>
      </c>
    </row>
    <row r="197" spans="1:6" ht="12.75" customHeight="1" x14ac:dyDescent="0.2">
      <c r="A197" s="62">
        <v>3293</v>
      </c>
      <c r="B197" s="63" t="s">
        <v>444</v>
      </c>
      <c r="C197" s="267" t="s">
        <v>445</v>
      </c>
      <c r="D197" s="193">
        <v>11968.3</v>
      </c>
      <c r="E197" s="193">
        <v>13624.65</v>
      </c>
      <c r="F197" s="44">
        <f t="shared" si="26"/>
        <v>113.8394759489652</v>
      </c>
    </row>
    <row r="198" spans="1:6" ht="12.75" customHeight="1" x14ac:dyDescent="0.2">
      <c r="A198" s="62">
        <v>3294</v>
      </c>
      <c r="B198" s="63" t="s">
        <v>446</v>
      </c>
      <c r="C198" s="267" t="s">
        <v>447</v>
      </c>
      <c r="D198" s="193">
        <v>276.48</v>
      </c>
      <c r="E198" s="193">
        <v>276.48</v>
      </c>
      <c r="F198" s="44">
        <f t="shared" si="26"/>
        <v>100</v>
      </c>
    </row>
    <row r="199" spans="1:6" ht="12.75" customHeight="1" x14ac:dyDescent="0.2">
      <c r="A199" s="62">
        <v>3295</v>
      </c>
      <c r="B199" s="63" t="s">
        <v>448</v>
      </c>
      <c r="C199" s="267" t="s">
        <v>449</v>
      </c>
      <c r="D199" s="193">
        <v>0</v>
      </c>
      <c r="E199" s="193">
        <v>46.45</v>
      </c>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687.4</v>
      </c>
      <c r="E201" s="193">
        <v>1050.3</v>
      </c>
      <c r="F201" s="44">
        <f t="shared" si="26"/>
        <v>152.7931335466977</v>
      </c>
    </row>
    <row r="202" spans="1:6" ht="12.75" customHeight="1" x14ac:dyDescent="0.2">
      <c r="A202" s="62">
        <v>34</v>
      </c>
      <c r="B202" s="182" t="s">
        <v>454</v>
      </c>
      <c r="C202" s="267" t="s">
        <v>455</v>
      </c>
      <c r="D202" s="59">
        <f t="shared" ref="D202:E202" si="37">D203+D208+D216</f>
        <v>1210.3999999999999</v>
      </c>
      <c r="E202" s="59">
        <f t="shared" si="37"/>
        <v>3884.26</v>
      </c>
      <c r="F202" s="44">
        <f t="shared" si="26"/>
        <v>320.90713813615343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1210.3999999999999</v>
      </c>
      <c r="E216" s="59">
        <f t="shared" si="40"/>
        <v>3884.26</v>
      </c>
      <c r="F216" s="44">
        <f t="shared" si="26"/>
        <v>320.90713813615343</v>
      </c>
    </row>
    <row r="217" spans="1:6" ht="12.75" customHeight="1" x14ac:dyDescent="0.2">
      <c r="A217" s="62">
        <v>3431</v>
      </c>
      <c r="B217" s="181" t="s">
        <v>484</v>
      </c>
      <c r="C217" s="267" t="s">
        <v>485</v>
      </c>
      <c r="D217" s="193">
        <v>1151.03</v>
      </c>
      <c r="E217" s="193">
        <v>1441.09</v>
      </c>
      <c r="F217" s="44">
        <f t="shared" si="26"/>
        <v>125.20003822663179</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v>2429.0500000000002</v>
      </c>
      <c r="F219" s="44" t="str">
        <f t="shared" si="26"/>
        <v>-</v>
      </c>
    </row>
    <row r="220" spans="1:6" ht="12.75" customHeight="1" x14ac:dyDescent="0.2">
      <c r="A220" s="62">
        <v>3434</v>
      </c>
      <c r="B220" s="64" t="s">
        <v>490</v>
      </c>
      <c r="C220" s="267" t="s">
        <v>491</v>
      </c>
      <c r="D220" s="193">
        <v>59.37</v>
      </c>
      <c r="E220" s="193">
        <v>14.12</v>
      </c>
      <c r="F220" s="44">
        <f t="shared" si="26"/>
        <v>23.783055415192859</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122358.49</v>
      </c>
      <c r="E230" s="59">
        <f>E231+E234+E237+E242+E246+E250+E254+E257</f>
        <v>131407.76999999999</v>
      </c>
      <c r="F230" s="44">
        <f t="shared" ref="F230:F245" si="44">IF(D230&lt;&gt;0,IF(E230/D230&gt;=100,"&gt;&gt;100",E230/D230*100),"-")</f>
        <v>107.39571075125231</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23362.91</v>
      </c>
      <c r="E237" s="59">
        <f t="shared" si="47"/>
        <v>6371.73</v>
      </c>
      <c r="F237" s="44">
        <f t="shared" si="44"/>
        <v>27.272844007874021</v>
      </c>
    </row>
    <row r="238" spans="1:6" ht="12" x14ac:dyDescent="0.2">
      <c r="A238" s="62">
        <v>3631</v>
      </c>
      <c r="B238" s="64" t="s">
        <v>526</v>
      </c>
      <c r="C238" s="267" t="s">
        <v>527</v>
      </c>
      <c r="D238" s="193">
        <v>3462.91</v>
      </c>
      <c r="E238" s="193">
        <v>6371.73</v>
      </c>
      <c r="F238" s="44">
        <f t="shared" si="44"/>
        <v>183.99929539029313</v>
      </c>
    </row>
    <row r="239" spans="1:6" ht="12" x14ac:dyDescent="0.2">
      <c r="A239" s="62">
        <v>3632</v>
      </c>
      <c r="B239" s="64" t="s">
        <v>528</v>
      </c>
      <c r="C239" s="267" t="s">
        <v>529</v>
      </c>
      <c r="D239" s="193">
        <v>19900</v>
      </c>
      <c r="E239" s="193"/>
      <c r="F239" s="44">
        <f t="shared" si="44"/>
        <v>0</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98995.58</v>
      </c>
      <c r="E250" s="59">
        <f t="shared" si="50"/>
        <v>125036.04</v>
      </c>
      <c r="F250" s="44">
        <f t="shared" ref="F250:F253" si="51">IF(D250&lt;&gt;0,IF(E250/D250&gt;=100,"&gt;&gt;100",E250/D250*100),"-")</f>
        <v>126.30466935998557</v>
      </c>
    </row>
    <row r="251" spans="1:6" ht="24" x14ac:dyDescent="0.2">
      <c r="A251" s="62">
        <v>3672</v>
      </c>
      <c r="B251" s="63" t="s">
        <v>549</v>
      </c>
      <c r="C251" s="267" t="s">
        <v>550</v>
      </c>
      <c r="D251" s="193">
        <v>98995.58</v>
      </c>
      <c r="E251" s="193">
        <v>124079.79</v>
      </c>
      <c r="F251" s="44">
        <f t="shared" si="51"/>
        <v>125.33871714272496</v>
      </c>
    </row>
    <row r="252" spans="1:6" ht="24" x14ac:dyDescent="0.2">
      <c r="A252" s="62">
        <v>3673</v>
      </c>
      <c r="B252" s="63" t="s">
        <v>551</v>
      </c>
      <c r="C252" s="267" t="s">
        <v>552</v>
      </c>
      <c r="D252" s="193">
        <v>0</v>
      </c>
      <c r="E252" s="193">
        <v>956.25</v>
      </c>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19432.830000000002</v>
      </c>
      <c r="E262" s="59">
        <f t="shared" si="55"/>
        <v>47944.979999999996</v>
      </c>
      <c r="F262" s="44">
        <f t="shared" ref="F262:F268" si="56">IF(D262&lt;&gt;0,IF(E262/D262&gt;=100,"&gt;&gt;100",E262/D262*100),"-")</f>
        <v>246.72155316544212</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19432.830000000002</v>
      </c>
      <c r="E269" s="59">
        <f t="shared" si="58"/>
        <v>47944.979999999996</v>
      </c>
      <c r="F269" s="44">
        <f t="shared" ref="F269:F272" si="59">IF(D269&lt;&gt;0,IF(E269/D269&gt;=100,"&gt;&gt;100",E269/D269*100),"-")</f>
        <v>246.72155316544212</v>
      </c>
    </row>
    <row r="270" spans="1:6" ht="12.75" customHeight="1" x14ac:dyDescent="0.2">
      <c r="A270" s="62">
        <v>3721</v>
      </c>
      <c r="B270" s="64" t="s">
        <v>581</v>
      </c>
      <c r="C270" s="267" t="s">
        <v>582</v>
      </c>
      <c r="D270" s="193">
        <v>3635.42</v>
      </c>
      <c r="E270" s="193">
        <v>32438.87</v>
      </c>
      <c r="F270" s="44">
        <f t="shared" si="59"/>
        <v>892.30047697377461</v>
      </c>
    </row>
    <row r="271" spans="1:6" ht="12.75" customHeight="1" x14ac:dyDescent="0.2">
      <c r="A271" s="62">
        <v>3722</v>
      </c>
      <c r="B271" s="64" t="s">
        <v>583</v>
      </c>
      <c r="C271" s="267" t="s">
        <v>584</v>
      </c>
      <c r="D271" s="193">
        <v>15797.41</v>
      </c>
      <c r="E271" s="193">
        <v>15506.11</v>
      </c>
      <c r="F271" s="44">
        <f t="shared" si="59"/>
        <v>98.1560268423748</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70343.38</v>
      </c>
      <c r="E273" s="59">
        <f t="shared" si="60"/>
        <v>55677.96</v>
      </c>
      <c r="F273" s="44">
        <f t="shared" ref="F273:F277" si="61">IF(D273&lt;&gt;0,IF(E273/D273&gt;=100,"&gt;&gt;100",E273/D273*100),"-")</f>
        <v>79.151669993679576</v>
      </c>
    </row>
    <row r="274" spans="1:6" ht="12.75" customHeight="1" x14ac:dyDescent="0.2">
      <c r="A274" s="62">
        <v>381</v>
      </c>
      <c r="B274" s="63" t="s">
        <v>589</v>
      </c>
      <c r="C274" s="267" t="s">
        <v>590</v>
      </c>
      <c r="D274" s="59">
        <f t="shared" ref="D274:E274" si="62">SUM(D275:D277)</f>
        <v>45510.879999999997</v>
      </c>
      <c r="E274" s="59">
        <f t="shared" si="62"/>
        <v>55677.96</v>
      </c>
      <c r="F274" s="44">
        <f t="shared" si="61"/>
        <v>122.33988883537299</v>
      </c>
    </row>
    <row r="275" spans="1:6" ht="12.75" customHeight="1" x14ac:dyDescent="0.2">
      <c r="A275" s="62">
        <v>3811</v>
      </c>
      <c r="B275" s="63" t="s">
        <v>591</v>
      </c>
      <c r="C275" s="267" t="s">
        <v>592</v>
      </c>
      <c r="D275" s="193">
        <v>45510.879999999997</v>
      </c>
      <c r="E275" s="193">
        <v>55677.96</v>
      </c>
      <c r="F275" s="44">
        <f t="shared" si="61"/>
        <v>122.33988883537299</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24832.5</v>
      </c>
      <c r="E278" s="59">
        <f t="shared" si="63"/>
        <v>0</v>
      </c>
      <c r="F278" s="44">
        <f t="shared" ref="F278:F282" si="64">IF(D278&lt;&gt;0,IF(E278/D278&gt;=100,"&gt;&gt;100",E278/D278*100),"-")</f>
        <v>0</v>
      </c>
    </row>
    <row r="279" spans="1:6" ht="12.75" customHeight="1" x14ac:dyDescent="0.2">
      <c r="A279" s="62">
        <v>3821</v>
      </c>
      <c r="B279" s="63" t="s">
        <v>599</v>
      </c>
      <c r="C279" s="267" t="s">
        <v>600</v>
      </c>
      <c r="D279" s="193">
        <v>24832.5</v>
      </c>
      <c r="E279" s="193"/>
      <c r="F279" s="44">
        <f t="shared" si="64"/>
        <v>0</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404204.77</v>
      </c>
      <c r="E299" s="59">
        <f>E152-E297+E298</f>
        <v>521520.98000000004</v>
      </c>
      <c r="F299" s="44">
        <f t="shared" si="68"/>
        <v>129.0239548632739</v>
      </c>
    </row>
    <row r="300" spans="1:6" ht="12.75" customHeight="1" x14ac:dyDescent="0.2">
      <c r="A300" s="62" t="s">
        <v>630</v>
      </c>
      <c r="B300" s="63" t="s">
        <v>641</v>
      </c>
      <c r="C300" s="267" t="s">
        <v>642</v>
      </c>
      <c r="D300" s="59">
        <f>IF(D6&gt;=D299,D6-D299,0)</f>
        <v>218934.45999999985</v>
      </c>
      <c r="E300" s="59">
        <f>IF(E6&gt;=E299,E6-E299,0)</f>
        <v>177131.60999999993</v>
      </c>
      <c r="F300" s="44">
        <f t="shared" si="68"/>
        <v>80.906226456995427</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2397340.91</v>
      </c>
      <c r="E302" s="193">
        <v>2597450.1800000002</v>
      </c>
      <c r="F302" s="44">
        <f t="shared" si="68"/>
        <v>108.34713449244062</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32676.18</v>
      </c>
      <c r="E304" s="193">
        <v>112357.5</v>
      </c>
      <c r="F304" s="44">
        <f t="shared" si="68"/>
        <v>343.8513926658502</v>
      </c>
    </row>
    <row r="305" spans="1:6" ht="12" x14ac:dyDescent="0.2">
      <c r="A305" s="62">
        <v>9661</v>
      </c>
      <c r="B305" s="228" t="s">
        <v>651</v>
      </c>
      <c r="C305" s="267" t="s">
        <v>652</v>
      </c>
      <c r="D305" s="193">
        <v>0</v>
      </c>
      <c r="E305" s="193">
        <v>112357.5</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28611.08</v>
      </c>
      <c r="E360" s="59">
        <f t="shared" si="86"/>
        <v>310830.34000000003</v>
      </c>
      <c r="F360" s="44">
        <f t="shared" si="72"/>
        <v>1086.3984861808783</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28611.08</v>
      </c>
      <c r="E373" s="59">
        <f t="shared" si="90"/>
        <v>310830.34000000003</v>
      </c>
      <c r="F373" s="44">
        <f t="shared" si="72"/>
        <v>1086.3984861808783</v>
      </c>
    </row>
    <row r="374" spans="1:6" ht="12.75" customHeight="1" x14ac:dyDescent="0.2">
      <c r="A374" s="62">
        <v>421</v>
      </c>
      <c r="B374" s="63" t="s">
        <v>780</v>
      </c>
      <c r="C374" s="267" t="s">
        <v>781</v>
      </c>
      <c r="D374" s="59">
        <f t="shared" ref="D374:E374" si="91">SUM(D375:D378)</f>
        <v>12568.55</v>
      </c>
      <c r="E374" s="59">
        <f t="shared" si="91"/>
        <v>309660.34000000003</v>
      </c>
      <c r="F374" s="44">
        <f t="shared" si="72"/>
        <v>2463.7713976552591</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v>62229.88</v>
      </c>
      <c r="F376" s="44" t="str">
        <f t="shared" si="72"/>
        <v>-</v>
      </c>
    </row>
    <row r="377" spans="1:6" ht="12.75" customHeight="1" x14ac:dyDescent="0.2">
      <c r="A377" s="62">
        <v>4213</v>
      </c>
      <c r="B377" s="63" t="s">
        <v>690</v>
      </c>
      <c r="C377" s="267" t="s">
        <v>784</v>
      </c>
      <c r="D377" s="193">
        <v>0</v>
      </c>
      <c r="E377" s="193">
        <v>244839.39</v>
      </c>
      <c r="F377" s="44" t="str">
        <f t="shared" si="72"/>
        <v>-</v>
      </c>
    </row>
    <row r="378" spans="1:6" ht="12.75" customHeight="1" x14ac:dyDescent="0.2">
      <c r="A378" s="62">
        <v>4214</v>
      </c>
      <c r="B378" s="63" t="s">
        <v>692</v>
      </c>
      <c r="C378" s="267" t="s">
        <v>785</v>
      </c>
      <c r="D378" s="193">
        <v>12568.55</v>
      </c>
      <c r="E378" s="193">
        <v>2591.0700000000002</v>
      </c>
      <c r="F378" s="44">
        <f t="shared" si="72"/>
        <v>20.615504572922099</v>
      </c>
    </row>
    <row r="379" spans="1:6" ht="12.75" customHeight="1" x14ac:dyDescent="0.2">
      <c r="A379" s="62">
        <v>422</v>
      </c>
      <c r="B379" s="63" t="s">
        <v>786</v>
      </c>
      <c r="C379" s="267" t="s">
        <v>787</v>
      </c>
      <c r="D379" s="59">
        <f t="shared" ref="D379:E379" si="92">SUM(D380:D387)</f>
        <v>16042.53</v>
      </c>
      <c r="E379" s="59">
        <f t="shared" si="92"/>
        <v>1170</v>
      </c>
      <c r="F379" s="44">
        <f t="shared" si="72"/>
        <v>7.2931139913716843</v>
      </c>
    </row>
    <row r="380" spans="1:6" ht="12.75" customHeight="1" x14ac:dyDescent="0.2">
      <c r="A380" s="62">
        <v>4221</v>
      </c>
      <c r="B380" s="63" t="s">
        <v>696</v>
      </c>
      <c r="C380" s="267" t="s">
        <v>788</v>
      </c>
      <c r="D380" s="193">
        <v>2000</v>
      </c>
      <c r="E380" s="193"/>
      <c r="F380" s="44">
        <f t="shared" si="72"/>
        <v>0</v>
      </c>
    </row>
    <row r="381" spans="1:6" ht="12.75" customHeight="1" x14ac:dyDescent="0.2">
      <c r="A381" s="62">
        <v>4222</v>
      </c>
      <c r="B381" s="63" t="s">
        <v>789</v>
      </c>
      <c r="C381" s="267" t="s">
        <v>790</v>
      </c>
      <c r="D381" s="193">
        <v>1144.68</v>
      </c>
      <c r="E381" s="193"/>
      <c r="F381" s="44">
        <f t="shared" si="72"/>
        <v>0</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12897.85</v>
      </c>
      <c r="E386" s="193">
        <v>1170</v>
      </c>
      <c r="F386" s="44">
        <f t="shared" si="72"/>
        <v>9.0712793217474239</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28611.08</v>
      </c>
      <c r="E418" s="59">
        <f t="shared" si="102"/>
        <v>310830.34000000003</v>
      </c>
      <c r="F418" s="44">
        <f t="shared" si="72"/>
        <v>1086.3984861808783</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1555931.19</v>
      </c>
      <c r="E420" s="193">
        <v>1697936.39</v>
      </c>
      <c r="F420" s="44">
        <f t="shared" si="72"/>
        <v>109.12670180485296</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623139.22999999986</v>
      </c>
      <c r="E422" s="59">
        <f>E6+E308</f>
        <v>698652.59</v>
      </c>
      <c r="F422" s="44">
        <f t="shared" si="72"/>
        <v>112.11821634147479</v>
      </c>
    </row>
    <row r="423" spans="1:6" ht="12.75" customHeight="1" x14ac:dyDescent="0.2">
      <c r="A423" s="62" t="s">
        <v>630</v>
      </c>
      <c r="B423" s="63" t="s">
        <v>853</v>
      </c>
      <c r="C423" s="267" t="s">
        <v>854</v>
      </c>
      <c r="D423" s="59">
        <f t="shared" ref="D423:E423" si="103">D299+D360</f>
        <v>432815.85000000003</v>
      </c>
      <c r="E423" s="59">
        <f t="shared" si="103"/>
        <v>832351.32000000007</v>
      </c>
      <c r="F423" s="44">
        <f t="shared" si="72"/>
        <v>192.31072984041597</v>
      </c>
    </row>
    <row r="424" spans="1:6" ht="12.75" customHeight="1" x14ac:dyDescent="0.2">
      <c r="A424" s="62" t="s">
        <v>630</v>
      </c>
      <c r="B424" s="63" t="s">
        <v>855</v>
      </c>
      <c r="C424" s="267" t="s">
        <v>856</v>
      </c>
      <c r="D424" s="59">
        <f t="shared" ref="D424:E424" si="104">IF(D422&gt;=D423,D422-D423,0)</f>
        <v>190323.37999999983</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133698.7300000001</v>
      </c>
      <c r="F425" s="44" t="str">
        <f t="shared" si="72"/>
        <v>-</v>
      </c>
    </row>
    <row r="426" spans="1:6" ht="12.75" customHeight="1" x14ac:dyDescent="0.2">
      <c r="A426" s="271" t="s">
        <v>859</v>
      </c>
      <c r="B426" s="182" t="s">
        <v>860</v>
      </c>
      <c r="C426" s="272" t="s">
        <v>861</v>
      </c>
      <c r="D426" s="59">
        <f t="shared" ref="D426:E426" si="106">IF(D302-D303+D419-D420&gt;=0,D302-D303+D419-D420,0)</f>
        <v>841409.7200000002</v>
      </c>
      <c r="E426" s="59">
        <f t="shared" si="106"/>
        <v>899513.79000000027</v>
      </c>
      <c r="F426" s="44">
        <f t="shared" si="72"/>
        <v>106.90556201323656</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32676.18</v>
      </c>
      <c r="E428" s="80">
        <f t="shared" si="108"/>
        <v>112357.5</v>
      </c>
      <c r="F428" s="60">
        <f t="shared" si="72"/>
        <v>343.8513926658502</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11889.48</v>
      </c>
      <c r="E641" s="193">
        <v>11889.48</v>
      </c>
      <c r="F641" s="44">
        <f t="shared" si="109"/>
        <v>100</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623139.22999999986</v>
      </c>
      <c r="E643" s="59">
        <f>E422+E430</f>
        <v>698652.59</v>
      </c>
      <c r="F643" s="44">
        <f t="shared" si="109"/>
        <v>112.11821634147479</v>
      </c>
    </row>
    <row r="644" spans="1:6" ht="12.75" customHeight="1" x14ac:dyDescent="0.2">
      <c r="A644" s="62" t="s">
        <v>630</v>
      </c>
      <c r="B644" s="63" t="s">
        <v>1286</v>
      </c>
      <c r="C644" s="267" t="s">
        <v>1287</v>
      </c>
      <c r="D644" s="59">
        <f>D423+D535</f>
        <v>432815.85000000003</v>
      </c>
      <c r="E644" s="59">
        <f>E423+E535</f>
        <v>832351.32000000007</v>
      </c>
      <c r="F644" s="44">
        <f t="shared" si="109"/>
        <v>192.31072984041597</v>
      </c>
    </row>
    <row r="645" spans="1:6" ht="12.75" customHeight="1" x14ac:dyDescent="0.2">
      <c r="A645" s="62" t="s">
        <v>630</v>
      </c>
      <c r="B645" s="63" t="s">
        <v>1288</v>
      </c>
      <c r="C645" s="267" t="s">
        <v>1289</v>
      </c>
      <c r="D645" s="59">
        <f t="shared" ref="D645:E645" si="163">IF(D643&gt;=D644,D643-D644,0)</f>
        <v>190323.37999999983</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133698.7300000001</v>
      </c>
      <c r="F646" s="44" t="str">
        <f t="shared" si="109"/>
        <v>-</v>
      </c>
    </row>
    <row r="647" spans="1:6" ht="24" x14ac:dyDescent="0.2">
      <c r="A647" s="271" t="s">
        <v>1292</v>
      </c>
      <c r="B647" s="63" t="s">
        <v>1293</v>
      </c>
      <c r="C647" s="272" t="s">
        <v>1292</v>
      </c>
      <c r="D647" s="59">
        <f>IF(D426-D427+D641-D642&gt;=0,D426-D427+D641-D642,0)</f>
        <v>853299.20000000019</v>
      </c>
      <c r="E647" s="59">
        <f>IF(E426-E427+E641-E642&gt;=0,E426-E427+E641-E642,0)</f>
        <v>911403.27000000025</v>
      </c>
      <c r="F647" s="44">
        <f t="shared" si="109"/>
        <v>106.80934307684808</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1043622.5800000001</v>
      </c>
      <c r="E649" s="59">
        <f t="shared" si="165"/>
        <v>777704.54000000015</v>
      </c>
      <c r="F649" s="44">
        <f t="shared" si="109"/>
        <v>74.519711905811775</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965195.23</v>
      </c>
      <c r="E653" s="193">
        <v>1050999.31</v>
      </c>
      <c r="F653" s="44">
        <f t="shared" ref="F653:F740" si="167">IF(D653&lt;&gt;0,IF(E653/D653&gt;=100,"&gt;&gt;100",E653/D653*100),"-")</f>
        <v>108.88981600126641</v>
      </c>
    </row>
    <row r="654" spans="1:6" ht="12.75" customHeight="1" x14ac:dyDescent="0.2">
      <c r="A654" s="62" t="s">
        <v>1305</v>
      </c>
      <c r="B654" s="63" t="s">
        <v>1306</v>
      </c>
      <c r="C654" s="267" t="s">
        <v>1305</v>
      </c>
      <c r="D654" s="193">
        <v>627541.05000000005</v>
      </c>
      <c r="E654" s="193">
        <v>714249.12</v>
      </c>
      <c r="F654" s="44">
        <f t="shared" si="167"/>
        <v>113.81711523094783</v>
      </c>
    </row>
    <row r="655" spans="1:6" ht="12.75" customHeight="1" x14ac:dyDescent="0.2">
      <c r="A655" s="62" t="s">
        <v>1307</v>
      </c>
      <c r="B655" s="63" t="s">
        <v>1308</v>
      </c>
      <c r="C655" s="267" t="s">
        <v>1307</v>
      </c>
      <c r="D655" s="193">
        <v>519092.25</v>
      </c>
      <c r="E655" s="193">
        <v>949818.72</v>
      </c>
      <c r="F655" s="44">
        <f t="shared" si="167"/>
        <v>182.97686393892414</v>
      </c>
    </row>
    <row r="656" spans="1:6" ht="24" x14ac:dyDescent="0.2">
      <c r="A656" s="62">
        <v>11</v>
      </c>
      <c r="B656" s="63" t="s">
        <v>1309</v>
      </c>
      <c r="C656" s="267" t="s">
        <v>1310</v>
      </c>
      <c r="D656" s="59">
        <f t="shared" ref="D656:E656" si="168">+D653+D654-D655</f>
        <v>1073644.03</v>
      </c>
      <c r="E656" s="59">
        <f t="shared" si="168"/>
        <v>815429.7100000002</v>
      </c>
      <c r="F656" s="44">
        <f t="shared" si="167"/>
        <v>75.949727024514829</v>
      </c>
    </row>
    <row r="657" spans="1:6" ht="24" x14ac:dyDescent="0.2">
      <c r="A657" s="62" t="s">
        <v>630</v>
      </c>
      <c r="B657" s="63" t="s">
        <v>1311</v>
      </c>
      <c r="C657" s="267" t="s">
        <v>1312</v>
      </c>
      <c r="D657" s="273">
        <v>4</v>
      </c>
      <c r="E657" s="273">
        <v>10</v>
      </c>
      <c r="F657" s="44">
        <f t="shared" si="167"/>
        <v>250</v>
      </c>
    </row>
    <row r="658" spans="1:6" ht="24" x14ac:dyDescent="0.2">
      <c r="A658" s="62" t="s">
        <v>630</v>
      </c>
      <c r="B658" s="63" t="s">
        <v>1313</v>
      </c>
      <c r="C658" s="267" t="s">
        <v>1314</v>
      </c>
      <c r="D658" s="273">
        <v>0</v>
      </c>
      <c r="E658" s="273">
        <v>0</v>
      </c>
      <c r="F658" s="44" t="str">
        <f t="shared" si="167"/>
        <v>-</v>
      </c>
    </row>
    <row r="659" spans="1:6" ht="12.75" customHeight="1" x14ac:dyDescent="0.2">
      <c r="A659" s="62" t="s">
        <v>630</v>
      </c>
      <c r="B659" s="63" t="s">
        <v>1315</v>
      </c>
      <c r="C659" s="267" t="s">
        <v>1316</v>
      </c>
      <c r="D659" s="273">
        <v>9</v>
      </c>
      <c r="E659" s="273">
        <v>10</v>
      </c>
      <c r="F659" s="44">
        <f t="shared" si="167"/>
        <v>111.11111111111111</v>
      </c>
    </row>
    <row r="660" spans="1:6" ht="12.75" customHeight="1" x14ac:dyDescent="0.2">
      <c r="A660" s="62" t="s">
        <v>630</v>
      </c>
      <c r="B660" s="63" t="s">
        <v>1317</v>
      </c>
      <c r="C660" s="267" t="s">
        <v>1318</v>
      </c>
      <c r="D660" s="273">
        <v>0</v>
      </c>
      <c r="E660" s="273">
        <v>0</v>
      </c>
      <c r="F660" s="44" t="str">
        <f t="shared" si="167"/>
        <v>-</v>
      </c>
    </row>
    <row r="661" spans="1:6" ht="24" x14ac:dyDescent="0.2">
      <c r="A661" s="62" t="s">
        <v>1319</v>
      </c>
      <c r="B661" s="63" t="s">
        <v>1320</v>
      </c>
      <c r="C661" s="267" t="s">
        <v>1321</v>
      </c>
      <c r="D661" s="193">
        <v>1669.66</v>
      </c>
      <c r="E661" s="193">
        <v>1941.68</v>
      </c>
      <c r="F661" s="44">
        <f t="shared" si="167"/>
        <v>116.29193967634129</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v>18359.18</v>
      </c>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246958.86</v>
      </c>
      <c r="E669" s="193">
        <v>1817.4</v>
      </c>
      <c r="F669" s="44">
        <f t="shared" si="167"/>
        <v>0.73591204624122419</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36000</v>
      </c>
      <c r="E673" s="193">
        <v>46400</v>
      </c>
      <c r="F673" s="44">
        <f t="shared" si="167"/>
        <v>128.88888888888889</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6003.97</v>
      </c>
      <c r="E677" s="191">
        <v>13875.26</v>
      </c>
      <c r="F677" s="70">
        <f t="shared" si="167"/>
        <v>231.10142122628861</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4581.3500000000004</v>
      </c>
      <c r="E703" s="191">
        <v>38432.879999999997</v>
      </c>
      <c r="F703" s="70">
        <f t="shared" si="167"/>
        <v>838.89857793008605</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2312.2800000000002</v>
      </c>
      <c r="E734" s="191">
        <v>3351.27</v>
      </c>
      <c r="F734" s="70">
        <f t="shared" si="167"/>
        <v>144.93357205874719</v>
      </c>
    </row>
    <row r="735" spans="1:6" ht="12.75" customHeight="1" x14ac:dyDescent="0.2">
      <c r="A735" s="62" t="s">
        <v>1448</v>
      </c>
      <c r="B735" s="63" t="s">
        <v>1449</v>
      </c>
      <c r="C735" s="267" t="s">
        <v>1448</v>
      </c>
      <c r="D735" s="193">
        <v>28.66</v>
      </c>
      <c r="E735" s="193">
        <v>28.66</v>
      </c>
      <c r="F735" s="44">
        <f t="shared" si="167"/>
        <v>100</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1509.77</v>
      </c>
      <c r="E738" s="193">
        <v>673.88</v>
      </c>
      <c r="F738" s="44">
        <f t="shared" si="167"/>
        <v>44.634613219232065</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567.16999999999996</v>
      </c>
      <c r="E741" s="191">
        <v>835.82</v>
      </c>
      <c r="F741" s="70">
        <f t="shared" ref="F741:F1006" si="169">IF(D741&lt;&gt;0,IF(E741/D741&gt;=100,"&gt;&gt;100",E741/D741*100),"-")</f>
        <v>147.36675070966379</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1712.03</v>
      </c>
      <c r="E780" s="191">
        <v>1417.6</v>
      </c>
      <c r="F780" s="70">
        <f t="shared" si="169"/>
        <v>82.802287343095614</v>
      </c>
    </row>
    <row r="781" spans="1:6" ht="12.75" customHeight="1" x14ac:dyDescent="0.2">
      <c r="A781" s="69">
        <v>36315</v>
      </c>
      <c r="B781" s="64" t="s">
        <v>1540</v>
      </c>
      <c r="C781" s="301" t="s">
        <v>1541</v>
      </c>
      <c r="D781" s="191">
        <v>1630.88</v>
      </c>
      <c r="E781" s="191">
        <v>4954.13</v>
      </c>
      <c r="F781" s="70">
        <f t="shared" si="169"/>
        <v>303.77035710781911</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120</v>
      </c>
      <c r="E785" s="191"/>
      <c r="F785" s="70">
        <f t="shared" si="169"/>
        <v>0</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19900</v>
      </c>
      <c r="E787" s="191"/>
      <c r="F787" s="70">
        <f t="shared" si="169"/>
        <v>0</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v>19120.37</v>
      </c>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1200</v>
      </c>
      <c r="E848" s="193">
        <v>1700</v>
      </c>
      <c r="F848" s="44">
        <f t="shared" si="169"/>
        <v>141.66666666666669</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2435.42</v>
      </c>
      <c r="E850" s="193">
        <v>11618.5</v>
      </c>
      <c r="F850" s="44">
        <f t="shared" si="169"/>
        <v>477.06350444687155</v>
      </c>
    </row>
    <row r="851" spans="1:6" ht="12.75" customHeight="1" x14ac:dyDescent="0.2">
      <c r="A851" s="62">
        <v>37221</v>
      </c>
      <c r="B851" s="63" t="s">
        <v>1679</v>
      </c>
      <c r="C851" s="267" t="s">
        <v>1680</v>
      </c>
      <c r="D851" s="193">
        <v>9360</v>
      </c>
      <c r="E851" s="193">
        <v>8160</v>
      </c>
      <c r="F851" s="44">
        <f t="shared" si="169"/>
        <v>87.179487179487182</v>
      </c>
    </row>
    <row r="852" spans="1:6" ht="12.75" customHeight="1" x14ac:dyDescent="0.2">
      <c r="A852" s="62" t="s">
        <v>1681</v>
      </c>
      <c r="B852" s="63" t="s">
        <v>1658</v>
      </c>
      <c r="C852" s="267" t="s">
        <v>1681</v>
      </c>
      <c r="D852" s="193">
        <v>6437.41</v>
      </c>
      <c r="E852" s="193">
        <v>7346.11</v>
      </c>
      <c r="F852" s="44">
        <f t="shared" si="169"/>
        <v>114.11592550420121</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200</v>
      </c>
      <c r="E856" s="193">
        <v>300</v>
      </c>
      <c r="F856" s="44">
        <f t="shared" si="169"/>
        <v>150</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4" zoomScaleNormal="100" workbookViewId="0">
      <selection activeCell="D108" sqref="D108"/>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139595.85</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736928.9800000001</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395116.48</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142932.25</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144929.07</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3884.26</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v>1417.6</v>
      </c>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47944.98</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53772.65</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235.67</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310830.34000000003</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30982.16</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v>30982.16</v>
      </c>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838713.2</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393157.86999999994</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139007.14000000001</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152714.85999999999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3968.35</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v>1417.6</v>
      </c>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47028.17</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47986.080000000002</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1035.67</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414573.14</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30982.19</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v>30982.19</v>
      </c>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37811.630000000121</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4990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4990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v>4990</v>
      </c>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32821.629999999997</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28594.94</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v>4226.6899999999996</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11</v>
      </c>
      <c r="G3" s="95">
        <f>IF(RefStr!C12&lt;&gt;"",INT(VALUE(MID(RefStr!C12,1,4))),0)</f>
        <v>2025</v>
      </c>
      <c r="H3" s="99">
        <f>IF(RefStr!C12&lt;&gt;"",INT(VALUE(MID(RefStr!C12,6,2))),0)</f>
        <v>9</v>
      </c>
      <c r="I3" s="100">
        <f>RefStr!C10*1</f>
        <v>22</v>
      </c>
      <c r="J3" s="101" t="str">
        <f>RefStr!H7</f>
        <v>DA</v>
      </c>
      <c r="K3" s="99" t="str">
        <f>RefStr!H9</f>
        <v>NE</v>
      </c>
      <c r="L3" s="99" t="str">
        <f>RefStr!H10</f>
        <v>NE</v>
      </c>
      <c r="M3" s="99" t="str">
        <f>RefStr!H8</f>
        <v>NE</v>
      </c>
      <c r="N3" s="99" t="str">
        <f>RefStr!H11</f>
        <v>DA</v>
      </c>
      <c r="O3" s="102">
        <f>RefStr!C6</f>
        <v>28135</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11</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Provjera</v>
      </c>
      <c r="C230" s="90" t="s">
        <v>3429</v>
      </c>
      <c r="D230" s="94"/>
      <c r="E230" s="50">
        <f>MAX(G230:K230)</f>
        <v>0</v>
      </c>
      <c r="F230" s="50">
        <f>MAX(L230:O230)</f>
        <v>1</v>
      </c>
      <c r="G230" s="50"/>
      <c r="H230" s="50"/>
      <c r="I230" s="50"/>
      <c r="J230" s="50"/>
      <c r="K230" s="50"/>
      <c r="L230" s="50">
        <f>IF(AND('PR-RAS'!D27&gt;0,'PR-RAS'!D664=0),1,0)</f>
        <v>1</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3431</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Provjera</v>
      </c>
      <c r="C233" s="90" t="s">
        <v>3432</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3435</v>
      </c>
      <c r="D236" s="94"/>
      <c r="E236" s="50">
        <f t="shared" si="17"/>
        <v>0</v>
      </c>
      <c r="F236" s="50">
        <f t="shared" si="18"/>
        <v>1</v>
      </c>
      <c r="G236" s="50"/>
      <c r="H236" s="50"/>
      <c r="I236" s="50"/>
      <c r="J236" s="50"/>
      <c r="K236" s="50"/>
      <c r="L236" s="50">
        <f>IF(AND('PR-RAS'!D117&gt;0,SUM('PR-RAS'!D723:'PR-RAS'!D726)=0),1,0)</f>
        <v>1</v>
      </c>
      <c r="M236" s="50">
        <f>IF(AND('PR-RAS'!E117&gt;0,SUM('PR-RAS'!E723:'PR-RAS'!E726)=0),1,0)</f>
        <v>1</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3437</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3441</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3445</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2025-10-09T07:14:28Z</cp:lastPrinted>
  <dcterms:created xsi:type="dcterms:W3CDTF">2022-04-01T05:14:30Z</dcterms:created>
  <dcterms:modified xsi:type="dcterms:W3CDTF">2025-10-09T07:39:28Z</dcterms:modified>
</cp:coreProperties>
</file>