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1730" activeTab="3"/>
  </bookViews>
  <sheets>
    <sheet name="Sažetak" sheetId="7" r:id="rId1"/>
    <sheet name=" Račun prihoda i rashoda" sheetId="4" r:id="rId2"/>
    <sheet name=" Račun financiranja" sheetId="5" r:id="rId3"/>
    <sheet name="Posebni dio" sheetId="6" r:id="rId4"/>
  </sheets>
  <definedNames>
    <definedName name="_xlnm.Print_Area" localSheetId="2">' Račun financiranja'!$A$1:$G$32</definedName>
    <definedName name="_xlnm.Print_Area" localSheetId="1">' Račun prihoda i rashoda'!$A$1:$G$67</definedName>
    <definedName name="_xlnm.Print_Area" localSheetId="3">'Posebni dio'!$A$1:$G$38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7" i="4" l="1"/>
  <c r="D8" i="6" l="1"/>
  <c r="C8" i="6"/>
  <c r="D11" i="6"/>
  <c r="C11" i="6"/>
  <c r="D24" i="6"/>
  <c r="C24" i="6"/>
  <c r="D25" i="6"/>
  <c r="C25" i="6"/>
  <c r="D48" i="4"/>
  <c r="C48" i="4"/>
  <c r="C53" i="4"/>
  <c r="D53" i="4"/>
  <c r="D34" i="4"/>
  <c r="C34" i="4"/>
  <c r="D39" i="4"/>
  <c r="C39" i="4"/>
  <c r="G66" i="4" l="1"/>
  <c r="G65" i="4" s="1"/>
  <c r="G64" i="4" s="1"/>
  <c r="F66" i="4"/>
  <c r="F65" i="4"/>
  <c r="F64" i="4" s="1"/>
  <c r="G57" i="4"/>
  <c r="G49" i="4"/>
  <c r="F49" i="4"/>
  <c r="G51" i="4"/>
  <c r="F51" i="4"/>
  <c r="G55" i="4"/>
  <c r="F55" i="4"/>
  <c r="F57" i="4"/>
  <c r="G35" i="4"/>
  <c r="F35" i="4"/>
  <c r="G37" i="4"/>
  <c r="F37" i="4"/>
  <c r="G41" i="4"/>
  <c r="F41" i="4"/>
  <c r="G43" i="4"/>
  <c r="F43" i="4"/>
  <c r="E13" i="6"/>
  <c r="E12" i="6"/>
  <c r="E10" i="6"/>
  <c r="G36" i="6"/>
  <c r="G35" i="6" s="1"/>
  <c r="F36" i="6"/>
  <c r="F35" i="6" s="1"/>
  <c r="G33" i="6"/>
  <c r="G32" i="6" s="1"/>
  <c r="G13" i="6" s="1"/>
  <c r="F33" i="6"/>
  <c r="F32" i="6"/>
  <c r="F13" i="6" s="1"/>
  <c r="E28" i="6"/>
  <c r="E20" i="6"/>
  <c r="G17" i="6"/>
  <c r="G16" i="6" s="1"/>
  <c r="F17" i="6"/>
  <c r="F16" i="6" s="1"/>
  <c r="F9" i="6" s="1"/>
  <c r="E17" i="6"/>
  <c r="E16" i="6" s="1"/>
  <c r="G21" i="6"/>
  <c r="G20" i="6" s="1"/>
  <c r="G10" i="6" s="1"/>
  <c r="F21" i="6"/>
  <c r="F20" i="6" s="1"/>
  <c r="F10" i="6" s="1"/>
  <c r="E21" i="6"/>
  <c r="G29" i="6"/>
  <c r="G28" i="6" s="1"/>
  <c r="G12" i="6" s="1"/>
  <c r="F29" i="6"/>
  <c r="F28" i="6" s="1"/>
  <c r="F12" i="6" s="1"/>
  <c r="E29" i="6"/>
  <c r="E32" i="6"/>
  <c r="E33" i="6"/>
  <c r="E36" i="6"/>
  <c r="E35" i="6" s="1"/>
  <c r="E9" i="6" l="1"/>
  <c r="G9" i="6"/>
  <c r="E66" i="4"/>
  <c r="E65" i="4" s="1"/>
  <c r="E64" i="4" s="1"/>
  <c r="E49" i="4"/>
  <c r="E51" i="4"/>
  <c r="E55" i="4"/>
  <c r="E57" i="4"/>
  <c r="E35" i="4"/>
  <c r="E37" i="4"/>
  <c r="E41" i="4"/>
  <c r="E43" i="4"/>
  <c r="G15" i="6" l="1"/>
  <c r="F15" i="6"/>
  <c r="E15" i="6"/>
  <c r="G8" i="6"/>
  <c r="F8" i="6"/>
  <c r="E8" i="6"/>
  <c r="C13" i="6"/>
  <c r="C12" i="6"/>
  <c r="C9" i="6"/>
  <c r="C16" i="6"/>
  <c r="C17" i="6"/>
  <c r="C21" i="6"/>
  <c r="C20" i="6" s="1"/>
  <c r="C28" i="6"/>
  <c r="C29" i="6"/>
  <c r="C32" i="6"/>
  <c r="C33" i="6"/>
  <c r="C35" i="6"/>
  <c r="C36" i="6"/>
  <c r="C64" i="4"/>
  <c r="C65" i="4"/>
  <c r="C66" i="4"/>
  <c r="G48" i="4"/>
  <c r="F48" i="4"/>
  <c r="E48" i="4"/>
  <c r="C49" i="4"/>
  <c r="C51" i="4"/>
  <c r="C55" i="4"/>
  <c r="C57" i="4"/>
  <c r="G34" i="4"/>
  <c r="F34" i="4"/>
  <c r="E34" i="4"/>
  <c r="C35" i="4"/>
  <c r="C37" i="4"/>
  <c r="C41" i="4"/>
  <c r="C43" i="4"/>
  <c r="C15" i="6" l="1"/>
  <c r="F15" i="7"/>
  <c r="J15" i="7"/>
  <c r="I15" i="7"/>
  <c r="H15" i="7"/>
  <c r="G18" i="7"/>
  <c r="G17" i="7"/>
  <c r="G15" i="7"/>
  <c r="G14" i="7"/>
  <c r="D13" i="6" l="1"/>
  <c r="D12" i="6"/>
  <c r="D9" i="6"/>
  <c r="D16" i="6"/>
  <c r="D17" i="6"/>
  <c r="D21" i="6"/>
  <c r="D15" i="6" s="1"/>
  <c r="D28" i="6"/>
  <c r="D29" i="6"/>
  <c r="D32" i="6"/>
  <c r="D33" i="6"/>
  <c r="D35" i="6"/>
  <c r="D36" i="6"/>
  <c r="D20" i="6" l="1"/>
  <c r="D64" i="4"/>
  <c r="D65" i="4"/>
  <c r="D66" i="4"/>
  <c r="D49" i="4"/>
  <c r="D51" i="4"/>
  <c r="D55" i="4"/>
  <c r="D57" i="4"/>
  <c r="D35" i="4"/>
  <c r="D37" i="4"/>
  <c r="D41" i="4"/>
  <c r="D43" i="4"/>
  <c r="G25" i="4"/>
  <c r="J18" i="7" s="1"/>
  <c r="F25" i="4"/>
  <c r="I18" i="7" s="1"/>
  <c r="E25" i="4"/>
  <c r="H18" i="7" s="1"/>
  <c r="C25" i="4"/>
  <c r="F18" i="7" s="1"/>
  <c r="G21" i="4"/>
  <c r="F21" i="4"/>
  <c r="E21" i="4"/>
  <c r="H17" i="7" s="1"/>
  <c r="C21" i="4"/>
  <c r="F17" i="7" s="1"/>
  <c r="D21" i="4"/>
  <c r="D20" i="4" s="1"/>
  <c r="D25" i="4"/>
  <c r="G9" i="4"/>
  <c r="F9" i="4"/>
  <c r="E9" i="4"/>
  <c r="H14" i="7" s="1"/>
  <c r="C9" i="4"/>
  <c r="D9" i="4"/>
  <c r="D8" i="4" s="1"/>
  <c r="G20" i="4" l="1"/>
  <c r="J17" i="7"/>
  <c r="F20" i="4"/>
  <c r="I17" i="7"/>
  <c r="G8" i="4"/>
  <c r="J14" i="7"/>
  <c r="F8" i="4"/>
  <c r="I14" i="7"/>
  <c r="E20" i="4"/>
  <c r="E8" i="4"/>
  <c r="C8" i="4"/>
  <c r="F14" i="7"/>
  <c r="C20" i="4"/>
  <c r="F45" i="7" l="1"/>
  <c r="G42" i="7"/>
  <c r="G45" i="7" s="1"/>
  <c r="H42" i="7" s="1"/>
  <c r="H45" i="7" s="1"/>
  <c r="I42" i="7" s="1"/>
  <c r="I45" i="7" s="1"/>
  <c r="J42" i="7" s="1"/>
  <c r="J45" i="7" s="1"/>
  <c r="J27" i="7"/>
  <c r="I27" i="7"/>
  <c r="H27" i="7"/>
  <c r="G27" i="7"/>
  <c r="F27" i="7"/>
  <c r="J16" i="7"/>
  <c r="I16" i="7"/>
  <c r="H16" i="7"/>
  <c r="G16" i="7"/>
  <c r="F16" i="7"/>
  <c r="J13" i="7"/>
  <c r="I13" i="7"/>
  <c r="I19" i="7" s="1"/>
  <c r="H13" i="7"/>
  <c r="G13" i="7"/>
  <c r="F13" i="7"/>
  <c r="J19" i="7" l="1"/>
  <c r="J28" i="7" s="1"/>
  <c r="J35" i="7" s="1"/>
  <c r="H19" i="7"/>
  <c r="H28" i="7" s="1"/>
  <c r="H35" i="7" s="1"/>
  <c r="H36" i="7" s="1"/>
  <c r="F19" i="7"/>
  <c r="F28" i="7" s="1"/>
  <c r="F35" i="7" s="1"/>
  <c r="G19" i="7"/>
  <c r="G28" i="7" s="1"/>
  <c r="G35" i="7" s="1"/>
  <c r="G36" i="7" s="1"/>
  <c r="I28" i="7"/>
  <c r="I35" i="7" s="1"/>
  <c r="I36" i="7" s="1"/>
  <c r="J36" i="7" l="1"/>
  <c r="F36" i="7"/>
</calcChain>
</file>

<file path=xl/sharedStrings.xml><?xml version="1.0" encoding="utf-8"?>
<sst xmlns="http://schemas.openxmlformats.org/spreadsheetml/2006/main" count="255" uniqueCount="113">
  <si>
    <t>I. OPĆI DIO</t>
  </si>
  <si>
    <t>6 PRIHODI POSLOVANJA</t>
  </si>
  <si>
    <t>7 PRIHODI OD PRODAJE NEFINANCIJSKE IMOVINE</t>
  </si>
  <si>
    <t>PRIHODI UKUPNO</t>
  </si>
  <si>
    <t>3 RASHODI  POSLOVANJA</t>
  </si>
  <si>
    <t>4 RASHODI ZA NABAVU NEFINANCIJSKE IMOVINE</t>
  </si>
  <si>
    <t>RASHODI UKUPNO</t>
  </si>
  <si>
    <t>RAZLIKA - VIŠAK / MANJAK</t>
  </si>
  <si>
    <t>8 PRIMICI OD FINANCIJSKE IMOVINE I ZADUŽIVANJA</t>
  </si>
  <si>
    <t>5 IZDACI ZA FINANCIJSKU IMOVINU I OTPLATE ZAJMOVA</t>
  </si>
  <si>
    <t>NETO FINANCIRANJE</t>
  </si>
  <si>
    <t>VIŠAK / MANJAK + NETO FINANCIRANJE</t>
  </si>
  <si>
    <t>RAZRED I NAZIV</t>
  </si>
  <si>
    <t>A) SAŽETAK RAČUNA PRIHODA I RASHODA</t>
  </si>
  <si>
    <t>B) SAŽETAK RAČUNA FINANCIRANJA</t>
  </si>
  <si>
    <t xml:space="preserve">C) PRENESENI VIŠAK ILI PRENESENI MANJAK </t>
  </si>
  <si>
    <t>PRIJENOS VIŠKA / MANJKA IZ PRETHODNE(IH) GODINE</t>
  </si>
  <si>
    <t>PRIJENOS VIŠKA / MANJKA U SLJEDEĆE RAZDOBLJE</t>
  </si>
  <si>
    <t>VIŠAK / MANJAK + NETO FINANCIRANJE + PRIJENOS VIŠKA / MANJKA IZ PRETHODNE(IH) GODINE - PRIJENOS VIŠKA / MANJKA U SLJEDEĆE RAZDOBLJE</t>
  </si>
  <si>
    <t>D) VIŠEGODIŠNJI PLAN URAVNOTEŽENJA</t>
  </si>
  <si>
    <t>VIŠAK / MANJAK IZ PRETHODNE(IH) GODINE KOJI ĆE SE RASPOREDITI / POKRITI</t>
  </si>
  <si>
    <t>NAZIV</t>
  </si>
  <si>
    <t xml:space="preserve">A. RAČUN PRIHODA I RASHODA </t>
  </si>
  <si>
    <t>A1. PRIHODI I RASHODI PREMA EKONOMSKOJ KLASIFIKACIJI</t>
  </si>
  <si>
    <t>UKUPNO PRIHODI</t>
  </si>
  <si>
    <t>Prihodi poslovanja</t>
  </si>
  <si>
    <t>Pomoći iz inozemstva i od subjekata unutar općeg proračuna</t>
  </si>
  <si>
    <t>…</t>
  </si>
  <si>
    <t>Prihodi od prodaje nefinancijske imovine</t>
  </si>
  <si>
    <t>Prihodi od prodaje proizvedene dugotrajne imovine</t>
  </si>
  <si>
    <t>UKUPNO RASHODI</t>
  </si>
  <si>
    <t>Rashodi poslovanja</t>
  </si>
  <si>
    <t>Rashodi za zaposlene</t>
  </si>
  <si>
    <t>Materijalni rashodi</t>
  </si>
  <si>
    <t>Rashodi za nabavu nefinancijske imovine</t>
  </si>
  <si>
    <t>A2. PRIHODI I RASHODI PREMA IZVORIMA FINANCIRANJA</t>
  </si>
  <si>
    <t>Razred/
skupina</t>
  </si>
  <si>
    <t>Opći prihodi i primici</t>
  </si>
  <si>
    <t>Vlastiti prihodi</t>
  </si>
  <si>
    <t>A3. RASHODI PREMA FUNKCIJSKOJ KLASIFIKACIJI</t>
  </si>
  <si>
    <t>01</t>
  </si>
  <si>
    <t>04</t>
  </si>
  <si>
    <t>B. RAČUN FINANCIRANJA</t>
  </si>
  <si>
    <t>B1. RAČUN FINANCIRANJA PREMA EKONOMSKOJ KLASIFIKACIJI</t>
  </si>
  <si>
    <t>Primici od financijske imovine i zaduživanja</t>
  </si>
  <si>
    <t>Primici od zaduživanja</t>
  </si>
  <si>
    <t>Izdaci za financijsku imovinu i otplate zajmova</t>
  </si>
  <si>
    <t>Izdaci za otplatu glavnice primljenih kredita i zajmova</t>
  </si>
  <si>
    <t>B2. RAČUN FINANCIRANJA PREMA IZVORIMA FINANCIRANJA</t>
  </si>
  <si>
    <t xml:space="preserve">UKUPNO IZDACI </t>
  </si>
  <si>
    <t>II. POSEBNI DIO</t>
  </si>
  <si>
    <t>ŠIFRA</t>
  </si>
  <si>
    <t>Ostali prihodi za posebne namjene</t>
  </si>
  <si>
    <t>Prihodi za posebne namjene</t>
  </si>
  <si>
    <t>Namjenski primici</t>
  </si>
  <si>
    <t>Namjenski primici od zaduživanja</t>
  </si>
  <si>
    <t>VIŠAK / MANJAK TEKUĆE GODINE
(VIŠAK / MANJAK + NETO FINANCIRANJE)</t>
  </si>
  <si>
    <t>Prihodi od prodaje proizvoda i robe te pruženih usluga, prihodi od donacija te povrati po protestiranim jamstvima</t>
  </si>
  <si>
    <t xml:space="preserve">
FINANCIJSKI PLAN DJEČJEG VRTIĆA BREGUNICA 
ZA 2026. I PROJEKCIJE ZA 2027. I 2028. GODINU </t>
  </si>
  <si>
    <t xml:space="preserve">Članak 1. </t>
  </si>
  <si>
    <t>IZVRŠENJE 
2024.</t>
  </si>
  <si>
    <t xml:space="preserve">PLAN  2025. 
</t>
  </si>
  <si>
    <t>PROJEKCIJA 
2027.</t>
  </si>
  <si>
    <t>PROJEKCIJA
2028.</t>
  </si>
  <si>
    <t xml:space="preserve">PRORAČUN   2026. </t>
  </si>
  <si>
    <t xml:space="preserve">Članak 2. </t>
  </si>
  <si>
    <t xml:space="preserve">Članak 3. </t>
  </si>
  <si>
    <t xml:space="preserve">Članak 4. </t>
  </si>
  <si>
    <t xml:space="preserve">         Obrazloženje Financijskog plana Dječjeg vrtića "Bregunica" Novo Virje za 2026. godinu čini sastavni dio ovog Financijskog plana. </t>
  </si>
  <si>
    <t>Članak 5.</t>
  </si>
  <si>
    <t>UPRAVNO VIJEĆE DJEČJEG VRTIĆA "BREGUNICA" NOVO VIRJE</t>
  </si>
  <si>
    <t>Predsjednica:</t>
  </si>
  <si>
    <t>Iva Mađerek Krešić</t>
  </si>
  <si>
    <t>Prihodi od upravnih i administrativnih pristojbi, pristojbi po posebnim propisima i naknadama</t>
  </si>
  <si>
    <t>Prihodi iz nadležnog proračuna i od HZZO-a temeljem ugovornih obveza</t>
  </si>
  <si>
    <t>Financijski rashodi</t>
  </si>
  <si>
    <t>Rashodi za nabavu proizvedene dugotrajne imovine</t>
  </si>
  <si>
    <t>5</t>
  </si>
  <si>
    <t>Pomoći</t>
  </si>
  <si>
    <t>05</t>
  </si>
  <si>
    <t>6</t>
  </si>
  <si>
    <t>Donacije</t>
  </si>
  <si>
    <t>06</t>
  </si>
  <si>
    <t>09</t>
  </si>
  <si>
    <t>Obrazovanje</t>
  </si>
  <si>
    <t>091</t>
  </si>
  <si>
    <t>Predškolsko i osnovno obrazovanje</t>
  </si>
  <si>
    <t>0911</t>
  </si>
  <si>
    <t>Predškolsko obrazovanje</t>
  </si>
  <si>
    <t>Dječji vrtić Bregunica Novo Virje</t>
  </si>
  <si>
    <t>RAZDJEL 002</t>
  </si>
  <si>
    <t>Jednistveni upravni odjel</t>
  </si>
  <si>
    <t>Javne potrebe u obrazovanju</t>
  </si>
  <si>
    <t>Izvor financiranja: 01</t>
  </si>
  <si>
    <t>Izvor financiranja: 04</t>
  </si>
  <si>
    <t>Izvor financiranja: 05</t>
  </si>
  <si>
    <t>Izvor financiranja: 06</t>
  </si>
  <si>
    <t>PROGRAM 1011</t>
  </si>
  <si>
    <t>Program Predškolskog odgoja i obrazovanja</t>
  </si>
  <si>
    <t>Aktivnost A101101</t>
  </si>
  <si>
    <t>Predškolski odgoj DV "Bregunica"</t>
  </si>
  <si>
    <t>GLAVA 00206</t>
  </si>
  <si>
    <t xml:space="preserve">          Procijenjeni preneseni manjak prihoda poslovanja iz prethodne godine iznosi 3.000,00 € i u cijelosti se planira pokriti u slijedećoj proračunskoj 2026. godini. Sukladno navedenom, vrtić nije u obvezi postupiti po članku 37. Zakona o proračunu ( Narodne novine 144/21) u svezi izrade višegodišnjeg plana uravnoteženja. </t>
  </si>
  <si>
    <t xml:space="preserve">        Financijski plan stupa na snagu danom objave na oglasnoj ploči Djegjeg vrtića "Bregunica" Novo Virje, a primjenjuje se od 01. siječnja 2026. godine.</t>
  </si>
  <si>
    <t>URBROJ: 2137-94-25-01</t>
  </si>
  <si>
    <t>03</t>
  </si>
  <si>
    <t>Izvor financiranja: 03</t>
  </si>
  <si>
    <t>4</t>
  </si>
  <si>
    <t>Prihodi za posbne namjene</t>
  </si>
  <si>
    <t xml:space="preserve">          Financijski plan smatra se usvojenim ako ga Upravno vijeće Dječjeg vrtića "Bregunica" donese većinom glasova,  isti je  sadržan u Proračunu Općine Novo Virje za 2026. i projekcijama za 2027. i 2028. </t>
  </si>
  <si>
    <t>Na temelju članka 38. zakona o proračunu ("Narodne novine" broj 144/21), članka 36. Zakona o ustanovama ( Narodne novine: 76/93, 29/97, 47/99, 35/08, 127/19 i 151/22) i članka 54. Statuta Dječjeg vrtića Bregunica Novo Virje, Upravno vijeće Dječjeg vrtića Bregunica na 6. sjednici održanoj  29. prosinca  2025. godine donijelo je</t>
  </si>
  <si>
    <t>KLASA: 400-02/25-01/04</t>
  </si>
  <si>
    <t xml:space="preserve">U Novom Virju,  29. prosinac 2025.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</si>
</sst>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b/>
      <sz val="12"/>
      <color indexed="8"/>
      <name val="Times New Roman"/>
      <family val="1"/>
      <charset val="238"/>
    </font>
    <font>
      <sz val="12"/>
      <color indexed="8"/>
      <name val="Times New Roman"/>
      <family val="1"/>
      <charset val="238"/>
    </font>
    <font>
      <sz val="12"/>
      <color theme="1"/>
      <name val="Times New Roman"/>
      <family val="1"/>
      <charset val="238"/>
    </font>
    <font>
      <b/>
      <sz val="12"/>
      <name val="Times New Roman"/>
      <family val="1"/>
      <charset val="238"/>
    </font>
    <font>
      <sz val="12"/>
      <name val="Times New Roman"/>
      <family val="1"/>
      <charset val="238"/>
    </font>
    <font>
      <b/>
      <sz val="12"/>
      <color theme="1"/>
      <name val="Times New Roman"/>
      <family val="1"/>
      <charset val="238"/>
    </font>
    <font>
      <i/>
      <sz val="12"/>
      <name val="Times New Roman"/>
      <family val="1"/>
      <charset val="238"/>
    </font>
    <font>
      <i/>
      <sz val="12"/>
      <color indexed="8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3" fillId="0" borderId="0"/>
    <xf numFmtId="0" fontId="2" fillId="0" borderId="0"/>
    <xf numFmtId="0" fontId="1" fillId="0" borderId="0"/>
  </cellStyleXfs>
  <cellXfs count="142">
    <xf numFmtId="0" fontId="0" fillId="0" borderId="0" xfId="0"/>
    <xf numFmtId="0" fontId="8" fillId="0" borderId="0" xfId="2" applyFont="1" applyAlignment="1">
      <alignment wrapText="1"/>
    </xf>
    <xf numFmtId="0" fontId="6" fillId="0" borderId="0" xfId="3" applyFont="1" applyAlignment="1">
      <alignment vertical="center" wrapText="1"/>
    </xf>
    <xf numFmtId="0" fontId="4" fillId="0" borderId="0" xfId="3" applyNumberFormat="1" applyFont="1" applyFill="1" applyBorder="1" applyAlignment="1" applyProtection="1">
      <alignment vertical="center" wrapText="1"/>
    </xf>
    <xf numFmtId="0" fontId="4" fillId="0" borderId="0" xfId="3" applyNumberFormat="1" applyFont="1" applyFill="1" applyBorder="1" applyAlignment="1" applyProtection="1">
      <alignment horizontal="left" vertical="center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5" fillId="0" borderId="0" xfId="2" applyNumberFormat="1" applyFont="1" applyFill="1" applyBorder="1" applyAlignment="1" applyProtection="1">
      <alignment vertical="center" wrapText="1"/>
    </xf>
    <xf numFmtId="0" fontId="6" fillId="0" borderId="0" xfId="2" applyFont="1" applyAlignment="1">
      <alignment wrapText="1"/>
    </xf>
    <xf numFmtId="0" fontId="4" fillId="0" borderId="0" xfId="3" applyNumberFormat="1" applyFont="1" applyFill="1" applyBorder="1" applyAlignment="1" applyProtection="1">
      <alignment horizontal="center" vertical="center" wrapText="1"/>
    </xf>
    <xf numFmtId="0" fontId="6" fillId="0" borderId="0" xfId="3" applyFont="1" applyAlignment="1">
      <alignment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1" applyFont="1"/>
    <xf numFmtId="0" fontId="6" fillId="0" borderId="0" xfId="2" applyFont="1"/>
    <xf numFmtId="0" fontId="4" fillId="0" borderId="0" xfId="2" applyNumberFormat="1" applyFont="1" applyFill="1" applyBorder="1" applyAlignment="1" applyProtection="1">
      <alignment horizontal="left" wrapText="1"/>
    </xf>
    <xf numFmtId="0" fontId="5" fillId="0" borderId="0" xfId="2" applyNumberFormat="1" applyFont="1" applyFill="1" applyBorder="1" applyAlignment="1" applyProtection="1">
      <alignment wrapText="1"/>
    </xf>
    <xf numFmtId="0" fontId="4" fillId="0" borderId="1" xfId="2" applyNumberFormat="1" applyFont="1" applyFill="1" applyBorder="1" applyAlignment="1" applyProtection="1">
      <alignment horizontal="center" vertical="center" wrapText="1"/>
    </xf>
    <xf numFmtId="0" fontId="9" fillId="0" borderId="1" xfId="2" applyFont="1" applyBorder="1" applyAlignment="1">
      <alignment horizontal="center" vertical="center"/>
    </xf>
    <xf numFmtId="0" fontId="9" fillId="0" borderId="1" xfId="2" applyFont="1" applyBorder="1" applyAlignment="1">
      <alignment horizontal="right" vertical="center"/>
    </xf>
    <xf numFmtId="0" fontId="4" fillId="0" borderId="4" xfId="3" quotePrefix="1" applyFont="1" applyBorder="1" applyAlignment="1">
      <alignment horizontal="center" vertical="center" wrapText="1"/>
    </xf>
    <xf numFmtId="0" fontId="4" fillId="2" borderId="4" xfId="3" applyNumberFormat="1" applyFont="1" applyFill="1" applyBorder="1" applyAlignment="1" applyProtection="1">
      <alignment horizontal="center" vertical="center" wrapText="1"/>
    </xf>
    <xf numFmtId="0" fontId="5" fillId="0" borderId="4" xfId="3" quotePrefix="1" applyFont="1" applyBorder="1" applyAlignment="1">
      <alignment horizontal="center" vertical="center" wrapText="1"/>
    </xf>
    <xf numFmtId="0" fontId="5" fillId="2" borderId="4" xfId="3" applyNumberFormat="1" applyFont="1" applyFill="1" applyBorder="1" applyAlignment="1" applyProtection="1">
      <alignment horizontal="center" vertical="center" wrapText="1"/>
    </xf>
    <xf numFmtId="0" fontId="6" fillId="0" borderId="0" xfId="3" applyFont="1"/>
    <xf numFmtId="0" fontId="7" fillId="3" borderId="2" xfId="2" applyFont="1" applyFill="1" applyBorder="1" applyAlignment="1">
      <alignment horizontal="left" vertical="center"/>
    </xf>
    <xf numFmtId="0" fontId="8" fillId="3" borderId="3" xfId="2" applyNumberFormat="1" applyFont="1" applyFill="1" applyBorder="1" applyAlignment="1" applyProtection="1">
      <alignment vertical="center"/>
    </xf>
    <xf numFmtId="0" fontId="5" fillId="0" borderId="0" xfId="2" applyNumberFormat="1" applyFont="1" applyFill="1" applyBorder="1" applyAlignment="1" applyProtection="1"/>
    <xf numFmtId="0" fontId="4" fillId="0" borderId="0" xfId="2" quotePrefix="1" applyNumberFormat="1" applyFont="1" applyFill="1" applyBorder="1" applyAlignment="1" applyProtection="1">
      <alignment horizontal="center" vertical="center" wrapText="1"/>
    </xf>
    <xf numFmtId="0" fontId="7" fillId="0" borderId="0" xfId="2" quotePrefix="1" applyNumberFormat="1" applyFont="1" applyFill="1" applyBorder="1" applyAlignment="1" applyProtection="1">
      <alignment horizontal="center" vertical="center" wrapText="1"/>
    </xf>
    <xf numFmtId="0" fontId="8" fillId="0" borderId="0" xfId="2" applyNumberFormat="1" applyFont="1" applyFill="1" applyBorder="1" applyAlignment="1" applyProtection="1">
      <alignment horizontal="center" vertical="center" wrapText="1"/>
    </xf>
    <xf numFmtId="0" fontId="8" fillId="0" borderId="0" xfId="2" applyNumberFormat="1" applyFont="1" applyFill="1" applyBorder="1" applyAlignment="1" applyProtection="1"/>
    <xf numFmtId="0" fontId="4" fillId="3" borderId="4" xfId="3" quotePrefix="1" applyFont="1" applyFill="1" applyBorder="1" applyAlignment="1">
      <alignment horizontal="center" vertical="center" wrapText="1"/>
    </xf>
    <xf numFmtId="0" fontId="4" fillId="3" borderId="4" xfId="3" applyNumberFormat="1" applyFont="1" applyFill="1" applyBorder="1" applyAlignment="1" applyProtection="1">
      <alignment horizontal="center" vertical="center" wrapText="1"/>
    </xf>
    <xf numFmtId="0" fontId="5" fillId="0" borderId="0" xfId="3" applyNumberFormat="1" applyFont="1" applyFill="1" applyBorder="1" applyAlignment="1" applyProtection="1">
      <alignment vertical="center" wrapText="1"/>
    </xf>
    <xf numFmtId="0" fontId="4" fillId="3" borderId="5" xfId="3" applyNumberFormat="1" applyFont="1" applyFill="1" applyBorder="1" applyAlignment="1" applyProtection="1">
      <alignment horizontal="center" vertical="center" wrapText="1"/>
    </xf>
    <xf numFmtId="0" fontId="5" fillId="3" borderId="4" xfId="3" quotePrefix="1" applyFont="1" applyFill="1" applyBorder="1" applyAlignment="1">
      <alignment horizontal="center" vertical="center" wrapText="1"/>
    </xf>
    <xf numFmtId="0" fontId="6" fillId="0" borderId="0" xfId="3" applyFont="1" applyFill="1"/>
    <xf numFmtId="0" fontId="7" fillId="2" borderId="4" xfId="3" applyNumberFormat="1" applyFont="1" applyFill="1" applyBorder="1" applyAlignment="1" applyProtection="1">
      <alignment horizontal="left" vertical="center" wrapText="1"/>
    </xf>
    <xf numFmtId="3" fontId="5" fillId="2" borderId="4" xfId="3" applyNumberFormat="1" applyFont="1" applyFill="1" applyBorder="1" applyAlignment="1">
      <alignment horizontal="right"/>
    </xf>
    <xf numFmtId="0" fontId="8" fillId="2" borderId="4" xfId="3" applyNumberFormat="1" applyFont="1" applyFill="1" applyBorder="1" applyAlignment="1" applyProtection="1">
      <alignment horizontal="left" vertical="center" wrapText="1" indent="2"/>
    </xf>
    <xf numFmtId="0" fontId="8" fillId="2" borderId="4" xfId="3" applyNumberFormat="1" applyFont="1" applyFill="1" applyBorder="1" applyAlignment="1" applyProtection="1">
      <alignment horizontal="left" vertical="center" wrapText="1"/>
    </xf>
    <xf numFmtId="0" fontId="8" fillId="2" borderId="4" xfId="3" quotePrefix="1" applyFont="1" applyFill="1" applyBorder="1" applyAlignment="1">
      <alignment horizontal="left" vertical="center" indent="2"/>
    </xf>
    <xf numFmtId="0" fontId="7" fillId="2" borderId="4" xfId="3" quotePrefix="1" applyFont="1" applyFill="1" applyBorder="1" applyAlignment="1">
      <alignment horizontal="left" vertical="center"/>
    </xf>
    <xf numFmtId="0" fontId="8" fillId="2" borderId="4" xfId="3" quotePrefix="1" applyFont="1" applyFill="1" applyBorder="1" applyAlignment="1">
      <alignment horizontal="left" vertical="center" wrapText="1"/>
    </xf>
    <xf numFmtId="0" fontId="10" fillId="2" borderId="4" xfId="3" quotePrefix="1" applyFont="1" applyFill="1" applyBorder="1" applyAlignment="1">
      <alignment horizontal="left" vertical="center" wrapText="1"/>
    </xf>
    <xf numFmtId="0" fontId="8" fillId="2" borderId="4" xfId="3" quotePrefix="1" applyFont="1" applyFill="1" applyBorder="1" applyAlignment="1">
      <alignment horizontal="left" vertical="center"/>
    </xf>
    <xf numFmtId="0" fontId="10" fillId="2" borderId="4" xfId="3" quotePrefix="1" applyFont="1" applyFill="1" applyBorder="1" applyAlignment="1">
      <alignment horizontal="left" vertical="center"/>
    </xf>
    <xf numFmtId="0" fontId="7" fillId="2" borderId="4" xfId="3" applyFont="1" applyFill="1" applyBorder="1" applyAlignment="1">
      <alignment horizontal="left" vertical="center"/>
    </xf>
    <xf numFmtId="0" fontId="7" fillId="2" borderId="4" xfId="3" applyNumberFormat="1" applyFont="1" applyFill="1" applyBorder="1" applyAlignment="1" applyProtection="1">
      <alignment vertical="center" wrapText="1"/>
    </xf>
    <xf numFmtId="0" fontId="8" fillId="2" borderId="4" xfId="3" applyNumberFormat="1" applyFont="1" applyFill="1" applyBorder="1" applyAlignment="1" applyProtection="1">
      <alignment vertical="center" wrapText="1"/>
    </xf>
    <xf numFmtId="49" fontId="7" fillId="2" borderId="4" xfId="3" applyNumberFormat="1" applyFont="1" applyFill="1" applyBorder="1" applyAlignment="1" applyProtection="1">
      <alignment horizontal="left" vertical="center" wrapText="1"/>
    </xf>
    <xf numFmtId="49" fontId="8" fillId="2" borderId="4" xfId="3" applyNumberFormat="1" applyFont="1" applyFill="1" applyBorder="1" applyAlignment="1" applyProtection="1">
      <alignment horizontal="left" vertical="center" wrapText="1" indent="2"/>
    </xf>
    <xf numFmtId="49" fontId="8" fillId="2" borderId="4" xfId="3" quotePrefix="1" applyNumberFormat="1" applyFont="1" applyFill="1" applyBorder="1" applyAlignment="1">
      <alignment horizontal="left" vertical="center" indent="2"/>
    </xf>
    <xf numFmtId="0" fontId="6" fillId="0" borderId="4" xfId="3" applyFont="1" applyBorder="1" applyAlignment="1">
      <alignment horizontal="center"/>
    </xf>
    <xf numFmtId="0" fontId="6" fillId="0" borderId="4" xfId="3" applyFont="1" applyBorder="1"/>
    <xf numFmtId="0" fontId="10" fillId="2" borderId="4" xfId="3" applyNumberFormat="1" applyFont="1" applyFill="1" applyBorder="1" applyAlignment="1" applyProtection="1">
      <alignment horizontal="left" vertical="center" wrapText="1" indent="1"/>
    </xf>
    <xf numFmtId="0" fontId="10" fillId="2" borderId="4" xfId="3" applyFont="1" applyFill="1" applyBorder="1" applyAlignment="1">
      <alignment horizontal="left" vertical="center" indent="1"/>
    </xf>
    <xf numFmtId="0" fontId="4" fillId="2" borderId="4" xfId="3" applyNumberFormat="1" applyFont="1" applyFill="1" applyBorder="1" applyAlignment="1" applyProtection="1">
      <alignment horizontal="left" vertical="center" wrapText="1"/>
    </xf>
    <xf numFmtId="0" fontId="4" fillId="2" borderId="4" xfId="3" applyNumberFormat="1" applyFont="1" applyFill="1" applyBorder="1" applyAlignment="1" applyProtection="1">
      <alignment horizontal="left" vertical="center" wrapText="1" indent="1"/>
    </xf>
    <xf numFmtId="0" fontId="11" fillId="2" borderId="4" xfId="3" quotePrefix="1" applyNumberFormat="1" applyFont="1" applyFill="1" applyBorder="1" applyAlignment="1" applyProtection="1">
      <alignment horizontal="left" vertical="center" wrapText="1" indent="2"/>
    </xf>
    <xf numFmtId="0" fontId="11" fillId="2" borderId="4" xfId="3" applyNumberFormat="1" applyFont="1" applyFill="1" applyBorder="1" applyAlignment="1" applyProtection="1">
      <alignment horizontal="left" vertical="center" wrapText="1"/>
    </xf>
    <xf numFmtId="0" fontId="11" fillId="2" borderId="4" xfId="3" applyNumberFormat="1" applyFont="1" applyFill="1" applyBorder="1" applyAlignment="1" applyProtection="1">
      <alignment horizontal="left" vertical="center" wrapText="1" indent="2"/>
    </xf>
    <xf numFmtId="0" fontId="4" fillId="2" borderId="4" xfId="3" applyNumberFormat="1" applyFont="1" applyFill="1" applyBorder="1" applyAlignment="1" applyProtection="1">
      <alignment horizontal="left" vertical="center" wrapText="1" indent="2"/>
    </xf>
    <xf numFmtId="0" fontId="6" fillId="0" borderId="0" xfId="3" applyFont="1" applyAlignment="1">
      <alignment horizontal="left" indent="1"/>
    </xf>
    <xf numFmtId="0" fontId="4" fillId="2" borderId="4" xfId="3" applyNumberFormat="1" applyFont="1" applyFill="1" applyBorder="1" applyAlignment="1" applyProtection="1">
      <alignment horizontal="left" vertical="center" wrapText="1" indent="3"/>
    </xf>
    <xf numFmtId="0" fontId="5" fillId="2" borderId="4" xfId="0" applyNumberFormat="1" applyFont="1" applyFill="1" applyBorder="1" applyAlignment="1" applyProtection="1">
      <alignment horizontal="left" vertical="center" wrapText="1"/>
    </xf>
    <xf numFmtId="0" fontId="5" fillId="2" borderId="4" xfId="0" applyNumberFormat="1" applyFont="1" applyFill="1" applyBorder="1" applyAlignment="1" applyProtection="1">
      <alignment horizontal="left" vertical="center" wrapText="1" indent="7"/>
    </xf>
    <xf numFmtId="4" fontId="5" fillId="2" borderId="4" xfId="3" applyNumberFormat="1" applyFont="1" applyFill="1" applyBorder="1" applyAlignment="1">
      <alignment horizontal="right"/>
    </xf>
    <xf numFmtId="4" fontId="7" fillId="2" borderId="4" xfId="3" applyNumberFormat="1" applyFont="1" applyFill="1" applyBorder="1" applyAlignment="1" applyProtection="1">
      <alignment horizontal="right" vertical="center" wrapText="1"/>
    </xf>
    <xf numFmtId="4" fontId="8" fillId="2" borderId="4" xfId="3" applyNumberFormat="1" applyFont="1" applyFill="1" applyBorder="1" applyAlignment="1" applyProtection="1">
      <alignment horizontal="right" vertical="center" wrapText="1"/>
    </xf>
    <xf numFmtId="4" fontId="8" fillId="2" borderId="4" xfId="3" quotePrefix="1" applyNumberFormat="1" applyFont="1" applyFill="1" applyBorder="1" applyAlignment="1">
      <alignment horizontal="right" vertical="center" wrapText="1"/>
    </xf>
    <xf numFmtId="4" fontId="10" fillId="2" borderId="4" xfId="3" quotePrefix="1" applyNumberFormat="1" applyFont="1" applyFill="1" applyBorder="1" applyAlignment="1">
      <alignment horizontal="right" vertical="center" wrapText="1"/>
    </xf>
    <xf numFmtId="4" fontId="4" fillId="2" borderId="4" xfId="3" applyNumberFormat="1" applyFont="1" applyFill="1" applyBorder="1" applyAlignment="1">
      <alignment horizontal="right"/>
    </xf>
    <xf numFmtId="4" fontId="5" fillId="2" borderId="4" xfId="3" applyNumberFormat="1" applyFont="1" applyFill="1" applyBorder="1" applyAlignment="1" applyProtection="1">
      <alignment horizontal="right" wrapText="1"/>
    </xf>
    <xf numFmtId="4" fontId="8" fillId="2" borderId="4" xfId="3" quotePrefix="1" applyNumberFormat="1" applyFont="1" applyFill="1" applyBorder="1" applyAlignment="1">
      <alignment horizontal="right" vertical="center"/>
    </xf>
    <xf numFmtId="4" fontId="10" fillId="2" borderId="4" xfId="3" quotePrefix="1" applyNumberFormat="1" applyFont="1" applyFill="1" applyBorder="1" applyAlignment="1">
      <alignment horizontal="right" vertical="center"/>
    </xf>
    <xf numFmtId="49" fontId="7" fillId="2" borderId="4" xfId="3" quotePrefix="1" applyNumberFormat="1" applyFont="1" applyFill="1" applyBorder="1" applyAlignment="1">
      <alignment vertical="center"/>
    </xf>
    <xf numFmtId="0" fontId="7" fillId="2" borderId="4" xfId="3" quotePrefix="1" applyFont="1" applyFill="1" applyBorder="1" applyAlignment="1">
      <alignment horizontal="left" vertical="center" wrapText="1"/>
    </xf>
    <xf numFmtId="4" fontId="7" fillId="2" borderId="4" xfId="3" quotePrefix="1" applyNumberFormat="1" applyFont="1" applyFill="1" applyBorder="1" applyAlignment="1">
      <alignment horizontal="right" vertical="center" wrapText="1"/>
    </xf>
    <xf numFmtId="4" fontId="6" fillId="0" borderId="4" xfId="3" applyNumberFormat="1" applyFont="1" applyBorder="1"/>
    <xf numFmtId="0" fontId="5" fillId="0" borderId="4" xfId="3" quotePrefix="1" applyFont="1" applyFill="1" applyBorder="1" applyAlignment="1">
      <alignment horizontal="center" vertical="center" wrapText="1"/>
    </xf>
    <xf numFmtId="4" fontId="5" fillId="0" borderId="4" xfId="3" quotePrefix="1" applyNumberFormat="1" applyFont="1" applyFill="1" applyBorder="1" applyAlignment="1">
      <alignment horizontal="center" vertical="center" wrapText="1"/>
    </xf>
    <xf numFmtId="0" fontId="5" fillId="2" borderId="4" xfId="0" applyNumberFormat="1" applyFont="1" applyFill="1" applyBorder="1" applyAlignment="1" applyProtection="1">
      <alignment horizontal="center" vertical="center" wrapText="1"/>
    </xf>
    <xf numFmtId="0" fontId="4" fillId="2" borderId="4" xfId="0" applyNumberFormat="1" applyFont="1" applyFill="1" applyBorder="1" applyAlignment="1" applyProtection="1">
      <alignment horizontal="left" vertical="center" wrapText="1" indent="7"/>
    </xf>
    <xf numFmtId="0" fontId="4" fillId="2" borderId="4" xfId="0" applyNumberFormat="1" applyFont="1" applyFill="1" applyBorder="1" applyAlignment="1" applyProtection="1">
      <alignment horizontal="left" vertical="center" wrapText="1"/>
    </xf>
    <xf numFmtId="4" fontId="4" fillId="2" borderId="4" xfId="3" applyNumberFormat="1" applyFont="1" applyFill="1" applyBorder="1" applyAlignment="1" applyProtection="1">
      <alignment horizontal="right" wrapText="1"/>
    </xf>
    <xf numFmtId="0" fontId="4" fillId="2" borderId="4" xfId="0" applyNumberFormat="1" applyFont="1" applyFill="1" applyBorder="1" applyAlignment="1" applyProtection="1">
      <alignment horizontal="left" vertical="center" wrapText="1" indent="6"/>
    </xf>
    <xf numFmtId="4" fontId="4" fillId="2" borderId="4" xfId="3" applyNumberFormat="1" applyFont="1" applyFill="1" applyBorder="1" applyAlignment="1">
      <alignment horizontal="left" indent="1"/>
    </xf>
    <xf numFmtId="4" fontId="4" fillId="2" borderId="4" xfId="3" applyNumberFormat="1" applyFont="1" applyFill="1" applyBorder="1" applyAlignment="1">
      <alignment horizontal="center"/>
    </xf>
    <xf numFmtId="4" fontId="4" fillId="2" borderId="4" xfId="3" applyNumberFormat="1" applyFont="1" applyFill="1" applyBorder="1" applyAlignment="1"/>
    <xf numFmtId="4" fontId="4" fillId="0" borderId="4" xfId="2" applyNumberFormat="1" applyFont="1" applyFill="1" applyBorder="1" applyAlignment="1">
      <alignment horizontal="right"/>
    </xf>
    <xf numFmtId="4" fontId="4" fillId="3" borderId="4" xfId="2" applyNumberFormat="1" applyFont="1" applyFill="1" applyBorder="1" applyAlignment="1">
      <alignment horizontal="right"/>
    </xf>
    <xf numFmtId="4" fontId="4" fillId="0" borderId="4" xfId="2" applyNumberFormat="1" applyFont="1" applyFill="1" applyBorder="1" applyAlignment="1" applyProtection="1">
      <alignment horizontal="right" wrapText="1"/>
    </xf>
    <xf numFmtId="4" fontId="4" fillId="0" borderId="4" xfId="2" applyNumberFormat="1" applyFont="1" applyBorder="1" applyAlignment="1">
      <alignment horizontal="right"/>
    </xf>
    <xf numFmtId="4" fontId="7" fillId="4" borderId="2" xfId="2" quotePrefix="1" applyNumberFormat="1" applyFont="1" applyFill="1" applyBorder="1" applyAlignment="1">
      <alignment horizontal="right"/>
    </xf>
    <xf numFmtId="4" fontId="7" fillId="4" borderId="4" xfId="2" applyNumberFormat="1" applyFont="1" applyFill="1" applyBorder="1" applyAlignment="1" applyProtection="1">
      <alignment horizontal="right" wrapText="1"/>
    </xf>
    <xf numFmtId="4" fontId="7" fillId="3" borderId="2" xfId="2" quotePrefix="1" applyNumberFormat="1" applyFont="1" applyFill="1" applyBorder="1" applyAlignment="1">
      <alignment horizontal="right"/>
    </xf>
    <xf numFmtId="4" fontId="7" fillId="3" borderId="4" xfId="2" quotePrefix="1" applyNumberFormat="1" applyFont="1" applyFill="1" applyBorder="1" applyAlignment="1">
      <alignment horizontal="right"/>
    </xf>
    <xf numFmtId="4" fontId="4" fillId="3" borderId="2" xfId="2" quotePrefix="1" applyNumberFormat="1" applyFont="1" applyFill="1" applyBorder="1" applyAlignment="1">
      <alignment horizontal="right"/>
    </xf>
    <xf numFmtId="4" fontId="4" fillId="3" borderId="4" xfId="2" quotePrefix="1" applyNumberFormat="1" applyFont="1" applyFill="1" applyBorder="1" applyAlignment="1">
      <alignment horizontal="right"/>
    </xf>
    <xf numFmtId="4" fontId="4" fillId="2" borderId="4" xfId="3" applyNumberFormat="1" applyFont="1" applyFill="1" applyBorder="1" applyAlignment="1">
      <alignment horizontal="right" indent="1"/>
    </xf>
    <xf numFmtId="4" fontId="5" fillId="2" borderId="4" xfId="3" applyNumberFormat="1" applyFont="1" applyFill="1" applyBorder="1" applyAlignment="1">
      <alignment horizontal="right" vertical="center"/>
    </xf>
    <xf numFmtId="4" fontId="11" fillId="2" borderId="4" xfId="3" applyNumberFormat="1" applyFont="1" applyFill="1" applyBorder="1" applyAlignment="1">
      <alignment horizontal="right"/>
    </xf>
    <xf numFmtId="4" fontId="11" fillId="2" borderId="4" xfId="3" applyNumberFormat="1" applyFont="1" applyFill="1" applyBorder="1" applyAlignment="1" applyProtection="1">
      <alignment horizontal="right" wrapText="1"/>
    </xf>
    <xf numFmtId="4" fontId="8" fillId="2" borderId="4" xfId="3" applyNumberFormat="1" applyFont="1" applyFill="1" applyBorder="1" applyAlignment="1" applyProtection="1">
      <alignment horizontal="right" wrapText="1"/>
    </xf>
    <xf numFmtId="49" fontId="8" fillId="2" borderId="4" xfId="3" quotePrefix="1" applyNumberFormat="1" applyFont="1" applyFill="1" applyBorder="1" applyAlignment="1">
      <alignment horizontal="right" vertical="center" indent="2"/>
    </xf>
    <xf numFmtId="0" fontId="7" fillId="4" borderId="2" xfId="2" applyNumberFormat="1" applyFont="1" applyFill="1" applyBorder="1" applyAlignment="1" applyProtection="1">
      <alignment horizontal="left" vertical="center" wrapText="1"/>
    </xf>
    <xf numFmtId="0" fontId="6" fillId="0" borderId="3" xfId="2" applyFont="1" applyBorder="1" applyAlignment="1">
      <alignment horizontal="left" vertical="center" wrapText="1"/>
    </xf>
    <xf numFmtId="0" fontId="6" fillId="0" borderId="5" xfId="2" applyFont="1" applyBorder="1" applyAlignment="1">
      <alignment horizontal="left" vertical="center" wrapText="1"/>
    </xf>
    <xf numFmtId="0" fontId="7" fillId="3" borderId="2" xfId="2" quotePrefix="1" applyNumberFormat="1" applyFont="1" applyFill="1" applyBorder="1" applyAlignment="1" applyProtection="1">
      <alignment horizontal="left" vertical="center" wrapText="1"/>
    </xf>
    <xf numFmtId="0" fontId="8" fillId="3" borderId="3" xfId="2" applyNumberFormat="1" applyFont="1" applyFill="1" applyBorder="1" applyAlignment="1" applyProtection="1">
      <alignment vertical="center" wrapText="1"/>
    </xf>
    <xf numFmtId="0" fontId="6" fillId="0" borderId="0" xfId="1" applyFont="1" applyAlignment="1">
      <alignment horizontal="center" wrapText="1"/>
    </xf>
    <xf numFmtId="0" fontId="7" fillId="3" borderId="2" xfId="2" applyNumberFormat="1" applyFont="1" applyFill="1" applyBorder="1" applyAlignment="1" applyProtection="1">
      <alignment horizontal="left" vertical="center" wrapText="1"/>
    </xf>
    <xf numFmtId="0" fontId="7" fillId="3" borderId="3" xfId="2" applyNumberFormat="1" applyFont="1" applyFill="1" applyBorder="1" applyAlignment="1" applyProtection="1">
      <alignment horizontal="left" vertical="center" wrapText="1"/>
    </xf>
    <xf numFmtId="0" fontId="7" fillId="3" borderId="5" xfId="2" applyNumberFormat="1" applyFont="1" applyFill="1" applyBorder="1" applyAlignment="1" applyProtection="1">
      <alignment horizontal="left" vertical="center" wrapText="1"/>
    </xf>
    <xf numFmtId="0" fontId="7" fillId="0" borderId="0" xfId="2" applyNumberFormat="1" applyFont="1" applyFill="1" applyBorder="1" applyAlignment="1" applyProtection="1">
      <alignment horizontal="center" vertical="center" wrapText="1"/>
    </xf>
    <xf numFmtId="0" fontId="4" fillId="0" borderId="2" xfId="2" quotePrefix="1" applyFont="1" applyBorder="1" applyAlignment="1">
      <alignment horizontal="center" vertical="center" wrapText="1"/>
    </xf>
    <xf numFmtId="0" fontId="4" fillId="0" borderId="3" xfId="2" quotePrefix="1" applyFont="1" applyBorder="1" applyAlignment="1">
      <alignment horizontal="center" vertical="center" wrapText="1"/>
    </xf>
    <xf numFmtId="0" fontId="4" fillId="0" borderId="5" xfId="2" quotePrefix="1" applyFont="1" applyBorder="1" applyAlignment="1">
      <alignment horizontal="center" vertical="center" wrapText="1"/>
    </xf>
    <xf numFmtId="0" fontId="5" fillId="0" borderId="4" xfId="3" quotePrefix="1" applyFont="1" applyBorder="1" applyAlignment="1">
      <alignment horizontal="center" vertical="center" wrapText="1"/>
    </xf>
    <xf numFmtId="0" fontId="7" fillId="4" borderId="3" xfId="2" applyNumberFormat="1" applyFont="1" applyFill="1" applyBorder="1" applyAlignment="1" applyProtection="1">
      <alignment horizontal="left" vertical="center" wrapText="1"/>
    </xf>
    <xf numFmtId="0" fontId="7" fillId="4" borderId="5" xfId="2" applyNumberFormat="1" applyFont="1" applyFill="1" applyBorder="1" applyAlignment="1" applyProtection="1">
      <alignment horizontal="left" vertical="center" wrapText="1"/>
    </xf>
    <xf numFmtId="0" fontId="4" fillId="0" borderId="0" xfId="2" applyNumberFormat="1" applyFont="1" applyFill="1" applyBorder="1" applyAlignment="1" applyProtection="1">
      <alignment horizontal="center" vertical="center" wrapText="1"/>
    </xf>
    <xf numFmtId="0" fontId="6" fillId="0" borderId="0" xfId="2" applyFont="1" applyAlignment="1">
      <alignment wrapText="1"/>
    </xf>
    <xf numFmtId="0" fontId="4" fillId="0" borderId="2" xfId="3" quotePrefix="1" applyFont="1" applyBorder="1" applyAlignment="1">
      <alignment horizontal="center" vertical="center" wrapText="1"/>
    </xf>
    <xf numFmtId="0" fontId="4" fillId="0" borderId="3" xfId="3" quotePrefix="1" applyFont="1" applyBorder="1" applyAlignment="1">
      <alignment horizontal="center" vertical="center" wrapText="1"/>
    </xf>
    <xf numFmtId="0" fontId="7" fillId="0" borderId="2" xfId="2" quotePrefix="1" applyFont="1" applyBorder="1" applyAlignment="1">
      <alignment horizontal="left" vertical="center"/>
    </xf>
    <xf numFmtId="0" fontId="8" fillId="0" borderId="3" xfId="2" applyNumberFormat="1" applyFont="1" applyFill="1" applyBorder="1" applyAlignment="1" applyProtection="1">
      <alignment vertical="center"/>
    </xf>
    <xf numFmtId="0" fontId="4" fillId="0" borderId="0" xfId="2" applyNumberFormat="1" applyFont="1" applyFill="1" applyBorder="1" applyAlignment="1" applyProtection="1">
      <alignment horizontal="center" wrapText="1"/>
    </xf>
    <xf numFmtId="0" fontId="5" fillId="0" borderId="0" xfId="2" applyNumberFormat="1" applyFont="1" applyFill="1" applyBorder="1" applyAlignment="1" applyProtection="1">
      <alignment vertical="center" wrapText="1"/>
    </xf>
    <xf numFmtId="0" fontId="5" fillId="0" borderId="0" xfId="2" applyNumberFormat="1" applyFont="1" applyFill="1" applyBorder="1" applyAlignment="1" applyProtection="1">
      <alignment horizontal="center" vertical="center" wrapText="1"/>
    </xf>
    <xf numFmtId="0" fontId="8" fillId="3" borderId="3" xfId="2" applyNumberFormat="1" applyFont="1" applyFill="1" applyBorder="1" applyAlignment="1" applyProtection="1">
      <alignment vertical="center"/>
    </xf>
    <xf numFmtId="0" fontId="7" fillId="0" borderId="2" xfId="2" applyNumberFormat="1" applyFont="1" applyFill="1" applyBorder="1" applyAlignment="1" applyProtection="1">
      <alignment horizontal="left" vertical="center" wrapText="1"/>
    </xf>
    <xf numFmtId="0" fontId="8" fillId="0" borderId="3" xfId="2" applyNumberFormat="1" applyFont="1" applyFill="1" applyBorder="1" applyAlignment="1" applyProtection="1">
      <alignment vertical="center" wrapText="1"/>
    </xf>
    <xf numFmtId="0" fontId="7" fillId="0" borderId="2" xfId="2" quotePrefix="1" applyFont="1" applyFill="1" applyBorder="1" applyAlignment="1">
      <alignment horizontal="left" vertical="center"/>
    </xf>
    <xf numFmtId="0" fontId="7" fillId="0" borderId="2" xfId="2" quotePrefix="1" applyNumberFormat="1" applyFont="1" applyFill="1" applyBorder="1" applyAlignment="1" applyProtection="1">
      <alignment horizontal="left" vertical="center" wrapText="1"/>
    </xf>
    <xf numFmtId="0" fontId="4" fillId="0" borderId="0" xfId="3" applyNumberFormat="1" applyFont="1" applyFill="1" applyBorder="1" applyAlignment="1" applyProtection="1">
      <alignment horizontal="center" vertical="center" wrapText="1"/>
    </xf>
    <xf numFmtId="0" fontId="6" fillId="0" borderId="0" xfId="3" applyFont="1" applyAlignment="1">
      <alignment horizontal="center"/>
    </xf>
    <xf numFmtId="0" fontId="6" fillId="0" borderId="0" xfId="3" applyFont="1" applyAlignment="1">
      <alignment horizontal="left"/>
    </xf>
    <xf numFmtId="0" fontId="6" fillId="0" borderId="0" xfId="3" applyFont="1" applyAlignment="1">
      <alignment wrapText="1"/>
    </xf>
    <xf numFmtId="0" fontId="6" fillId="0" borderId="0" xfId="3" applyFont="1" applyFill="1" applyAlignment="1">
      <alignment horizontal="left" wrapText="1"/>
    </xf>
    <xf numFmtId="0" fontId="6" fillId="0" borderId="0" xfId="3" applyFont="1" applyAlignment="1">
      <alignment horizontal="left" wrapText="1"/>
    </xf>
  </cellXfs>
  <cellStyles count="4">
    <cellStyle name="Normalno" xfId="0" builtinId="0"/>
    <cellStyle name="Normalno 2" xfId="1"/>
    <cellStyle name="Normalno 2 2" xfId="3"/>
    <cellStyle name="Normalno 3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sustav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46"/>
  <sheetViews>
    <sheetView workbookViewId="0">
      <selection sqref="A1:J1"/>
    </sheetView>
  </sheetViews>
  <sheetFormatPr defaultColWidth="8.85546875" defaultRowHeight="15.75" x14ac:dyDescent="0.25"/>
  <cols>
    <col min="1" max="4" width="8.85546875" style="12"/>
    <col min="5" max="5" width="25.28515625" style="12" customWidth="1"/>
    <col min="6" max="10" width="19.42578125" style="12" customWidth="1"/>
    <col min="11" max="12" width="25.28515625" style="12" customWidth="1"/>
    <col min="13" max="16384" width="8.85546875" style="12"/>
  </cols>
  <sheetData>
    <row r="1" spans="1:10" ht="36.75" customHeight="1" x14ac:dyDescent="0.25">
      <c r="A1" s="111" t="s">
        <v>110</v>
      </c>
      <c r="B1" s="111"/>
      <c r="C1" s="111"/>
      <c r="D1" s="111"/>
      <c r="E1" s="111"/>
      <c r="F1" s="111"/>
      <c r="G1" s="111"/>
      <c r="H1" s="111"/>
      <c r="I1" s="111"/>
      <c r="J1" s="111"/>
    </row>
    <row r="3" spans="1:10" s="13" customFormat="1" ht="43.5" customHeight="1" x14ac:dyDescent="0.25">
      <c r="A3" s="128" t="s">
        <v>58</v>
      </c>
      <c r="B3" s="128"/>
      <c r="C3" s="128"/>
      <c r="D3" s="128"/>
      <c r="E3" s="128"/>
      <c r="F3" s="128"/>
      <c r="G3" s="128"/>
      <c r="H3" s="128"/>
      <c r="I3" s="128"/>
      <c r="J3" s="128"/>
    </row>
    <row r="4" spans="1:10" s="13" customFormat="1" ht="18" customHeight="1" x14ac:dyDescent="0.25">
      <c r="A4" s="6"/>
      <c r="B4" s="6"/>
      <c r="C4" s="6"/>
      <c r="D4" s="6"/>
      <c r="E4" s="6"/>
      <c r="F4" s="6"/>
      <c r="G4" s="6"/>
      <c r="H4" s="6"/>
      <c r="I4" s="6"/>
      <c r="J4" s="6"/>
    </row>
    <row r="5" spans="1:10" s="13" customFormat="1" x14ac:dyDescent="0.25">
      <c r="A5" s="122" t="s">
        <v>0</v>
      </c>
      <c r="B5" s="122"/>
      <c r="C5" s="122"/>
      <c r="D5" s="122"/>
      <c r="E5" s="122"/>
      <c r="F5" s="122"/>
      <c r="G5" s="122"/>
      <c r="H5" s="122"/>
      <c r="I5" s="129"/>
      <c r="J5" s="129"/>
    </row>
    <row r="6" spans="1:10" s="13" customFormat="1" x14ac:dyDescent="0.25">
      <c r="A6" s="6"/>
      <c r="B6" s="6"/>
      <c r="C6" s="6"/>
      <c r="D6" s="6"/>
      <c r="E6" s="6"/>
      <c r="F6" s="6"/>
      <c r="G6" s="6"/>
      <c r="H6" s="6"/>
      <c r="I6" s="7"/>
      <c r="J6" s="7"/>
    </row>
    <row r="7" spans="1:10" s="13" customFormat="1" x14ac:dyDescent="0.25">
      <c r="A7" s="130" t="s">
        <v>59</v>
      </c>
      <c r="B7" s="130"/>
      <c r="C7" s="130"/>
      <c r="D7" s="130"/>
      <c r="E7" s="130"/>
      <c r="F7" s="130"/>
      <c r="G7" s="130"/>
      <c r="H7" s="130"/>
      <c r="I7" s="130"/>
      <c r="J7" s="130"/>
    </row>
    <row r="8" spans="1:10" s="13" customFormat="1" x14ac:dyDescent="0.25">
      <c r="A8" s="6"/>
      <c r="B8" s="6"/>
      <c r="C8" s="6"/>
      <c r="D8" s="6"/>
      <c r="E8" s="6"/>
      <c r="F8" s="6"/>
      <c r="G8" s="6"/>
      <c r="H8" s="6"/>
      <c r="I8" s="7"/>
      <c r="J8" s="7"/>
    </row>
    <row r="9" spans="1:10" s="13" customFormat="1" ht="18" customHeight="1" x14ac:dyDescent="0.25">
      <c r="A9" s="122" t="s">
        <v>13</v>
      </c>
      <c r="B9" s="123"/>
      <c r="C9" s="123"/>
      <c r="D9" s="123"/>
      <c r="E9" s="123"/>
      <c r="F9" s="123"/>
      <c r="G9" s="123"/>
      <c r="H9" s="123"/>
      <c r="I9" s="123"/>
      <c r="J9" s="123"/>
    </row>
    <row r="10" spans="1:10" s="13" customFormat="1" x14ac:dyDescent="0.25">
      <c r="A10" s="14"/>
      <c r="B10" s="15"/>
      <c r="C10" s="15"/>
      <c r="D10" s="15"/>
      <c r="E10" s="16"/>
      <c r="F10" s="17"/>
      <c r="G10" s="17"/>
      <c r="H10" s="17"/>
      <c r="I10" s="17"/>
      <c r="J10" s="18"/>
    </row>
    <row r="11" spans="1:10" s="13" customFormat="1" ht="31.5" x14ac:dyDescent="0.25">
      <c r="A11" s="124" t="s">
        <v>12</v>
      </c>
      <c r="B11" s="125"/>
      <c r="C11" s="125"/>
      <c r="D11" s="125"/>
      <c r="E11" s="125"/>
      <c r="F11" s="19" t="s">
        <v>60</v>
      </c>
      <c r="G11" s="19" t="s">
        <v>61</v>
      </c>
      <c r="H11" s="20" t="s">
        <v>64</v>
      </c>
      <c r="I11" s="20" t="s">
        <v>62</v>
      </c>
      <c r="J11" s="20" t="s">
        <v>63</v>
      </c>
    </row>
    <row r="12" spans="1:10" s="23" customFormat="1" ht="12" customHeight="1" x14ac:dyDescent="0.25">
      <c r="A12" s="119">
        <v>1</v>
      </c>
      <c r="B12" s="119"/>
      <c r="C12" s="119"/>
      <c r="D12" s="119"/>
      <c r="E12" s="119"/>
      <c r="F12" s="21">
        <v>2</v>
      </c>
      <c r="G12" s="21">
        <v>3</v>
      </c>
      <c r="H12" s="22">
        <v>4</v>
      </c>
      <c r="I12" s="22">
        <v>5</v>
      </c>
      <c r="J12" s="22">
        <v>6</v>
      </c>
    </row>
    <row r="13" spans="1:10" s="13" customFormat="1" x14ac:dyDescent="0.25">
      <c r="A13" s="112" t="s">
        <v>3</v>
      </c>
      <c r="B13" s="110"/>
      <c r="C13" s="110"/>
      <c r="D13" s="110"/>
      <c r="E13" s="131"/>
      <c r="F13" s="91">
        <f>F14+F15</f>
        <v>166358.97</v>
      </c>
      <c r="G13" s="91">
        <f t="shared" ref="G13:J13" si="0">G14+G15</f>
        <v>241979.34</v>
      </c>
      <c r="H13" s="91">
        <f t="shared" si="0"/>
        <v>260210</v>
      </c>
      <c r="I13" s="91">
        <f t="shared" si="0"/>
        <v>253550</v>
      </c>
      <c r="J13" s="91">
        <f t="shared" si="0"/>
        <v>260600</v>
      </c>
    </row>
    <row r="14" spans="1:10" s="13" customFormat="1" x14ac:dyDescent="0.25">
      <c r="A14" s="132" t="s">
        <v>1</v>
      </c>
      <c r="B14" s="133"/>
      <c r="C14" s="133"/>
      <c r="D14" s="133"/>
      <c r="E14" s="127"/>
      <c r="F14" s="90">
        <f>' Račun prihoda i rashoda'!C9</f>
        <v>166358.97</v>
      </c>
      <c r="G14" s="90">
        <f>' Račun prihoda i rashoda'!D9</f>
        <v>241979.34</v>
      </c>
      <c r="H14" s="90">
        <f>' Račun prihoda i rashoda'!E9</f>
        <v>260210</v>
      </c>
      <c r="I14" s="90">
        <f>' Račun prihoda i rashoda'!F9</f>
        <v>253550</v>
      </c>
      <c r="J14" s="90">
        <f>' Račun prihoda i rashoda'!G9</f>
        <v>260600</v>
      </c>
    </row>
    <row r="15" spans="1:10" s="13" customFormat="1" x14ac:dyDescent="0.25">
      <c r="A15" s="134" t="s">
        <v>2</v>
      </c>
      <c r="B15" s="127"/>
      <c r="C15" s="127"/>
      <c r="D15" s="127"/>
      <c r="E15" s="127"/>
      <c r="F15" s="90">
        <f>' Račun prihoda i rashoda'!C14</f>
        <v>0</v>
      </c>
      <c r="G15" s="90">
        <f>' Račun prihoda i rashoda'!D14</f>
        <v>0</v>
      </c>
      <c r="H15" s="90">
        <f>' Račun prihoda i rashoda'!E14</f>
        <v>0</v>
      </c>
      <c r="I15" s="90">
        <f>' Račun prihoda i rashoda'!F14</f>
        <v>0</v>
      </c>
      <c r="J15" s="90">
        <f>' Račun prihoda i rashoda'!G14</f>
        <v>0</v>
      </c>
    </row>
    <row r="16" spans="1:10" s="13" customFormat="1" x14ac:dyDescent="0.25">
      <c r="A16" s="24" t="s">
        <v>6</v>
      </c>
      <c r="B16" s="25"/>
      <c r="C16" s="25"/>
      <c r="D16" s="25"/>
      <c r="E16" s="25"/>
      <c r="F16" s="91">
        <f>F17+F18</f>
        <v>161394.71</v>
      </c>
      <c r="G16" s="91">
        <f t="shared" ref="G16:J16" si="1">G17+G18</f>
        <v>233300</v>
      </c>
      <c r="H16" s="91">
        <f t="shared" si="1"/>
        <v>257210</v>
      </c>
      <c r="I16" s="91">
        <f t="shared" si="1"/>
        <v>253550</v>
      </c>
      <c r="J16" s="91">
        <f t="shared" si="1"/>
        <v>260600</v>
      </c>
    </row>
    <row r="17" spans="1:10" s="13" customFormat="1" x14ac:dyDescent="0.25">
      <c r="A17" s="135" t="s">
        <v>4</v>
      </c>
      <c r="B17" s="133"/>
      <c r="C17" s="133"/>
      <c r="D17" s="133"/>
      <c r="E17" s="133"/>
      <c r="F17" s="90">
        <f>' Račun prihoda i rashoda'!C21</f>
        <v>161018.46</v>
      </c>
      <c r="G17" s="90">
        <f>' Račun prihoda i rashoda'!D21</f>
        <v>228300</v>
      </c>
      <c r="H17" s="90">
        <f>' Račun prihoda i rashoda'!E21</f>
        <v>247210</v>
      </c>
      <c r="I17" s="90">
        <f>' Račun prihoda i rashoda'!F21</f>
        <v>251550</v>
      </c>
      <c r="J17" s="92">
        <f>' Račun prihoda i rashoda'!G21</f>
        <v>257600</v>
      </c>
    </row>
    <row r="18" spans="1:10" s="13" customFormat="1" x14ac:dyDescent="0.25">
      <c r="A18" s="126" t="s">
        <v>5</v>
      </c>
      <c r="B18" s="127"/>
      <c r="C18" s="127"/>
      <c r="D18" s="127"/>
      <c r="E18" s="127"/>
      <c r="F18" s="93">
        <f>' Račun prihoda i rashoda'!C25</f>
        <v>376.25</v>
      </c>
      <c r="G18" s="93">
        <f>' Račun prihoda i rashoda'!D25</f>
        <v>5000</v>
      </c>
      <c r="H18" s="93">
        <f>' Račun prihoda i rashoda'!E25</f>
        <v>10000</v>
      </c>
      <c r="I18" s="93">
        <f>' Račun prihoda i rashoda'!F25</f>
        <v>2000</v>
      </c>
      <c r="J18" s="92">
        <f>' Račun prihoda i rashoda'!G25</f>
        <v>3000</v>
      </c>
    </row>
    <row r="19" spans="1:10" s="13" customFormat="1" x14ac:dyDescent="0.25">
      <c r="A19" s="109" t="s">
        <v>7</v>
      </c>
      <c r="B19" s="110"/>
      <c r="C19" s="110"/>
      <c r="D19" s="110"/>
      <c r="E19" s="110"/>
      <c r="F19" s="91">
        <f>F13-F16</f>
        <v>4964.2600000000093</v>
      </c>
      <c r="G19" s="91">
        <f t="shared" ref="G19:J19" si="2">G13-G16</f>
        <v>8679.3399999999965</v>
      </c>
      <c r="H19" s="91">
        <f t="shared" si="2"/>
        <v>3000</v>
      </c>
      <c r="I19" s="91">
        <f t="shared" si="2"/>
        <v>0</v>
      </c>
      <c r="J19" s="91">
        <f t="shared" si="2"/>
        <v>0</v>
      </c>
    </row>
    <row r="20" spans="1:10" s="13" customFormat="1" x14ac:dyDescent="0.25">
      <c r="A20" s="6"/>
      <c r="B20" s="11"/>
      <c r="C20" s="11"/>
      <c r="D20" s="11"/>
      <c r="E20" s="11"/>
      <c r="F20" s="11"/>
      <c r="G20" s="11"/>
      <c r="H20" s="26"/>
      <c r="I20" s="26"/>
      <c r="J20" s="26"/>
    </row>
    <row r="21" spans="1:10" s="13" customFormat="1" ht="18" customHeight="1" x14ac:dyDescent="0.25">
      <c r="A21" s="122" t="s">
        <v>14</v>
      </c>
      <c r="B21" s="123"/>
      <c r="C21" s="123"/>
      <c r="D21" s="123"/>
      <c r="E21" s="123"/>
      <c r="F21" s="123"/>
      <c r="G21" s="123"/>
      <c r="H21" s="123"/>
      <c r="I21" s="123"/>
      <c r="J21" s="123"/>
    </row>
    <row r="22" spans="1:10" s="13" customFormat="1" x14ac:dyDescent="0.25">
      <c r="A22" s="6"/>
      <c r="B22" s="11"/>
      <c r="C22" s="11"/>
      <c r="D22" s="11"/>
      <c r="E22" s="11"/>
      <c r="F22" s="11"/>
      <c r="G22" s="11"/>
      <c r="H22" s="26"/>
      <c r="I22" s="26"/>
      <c r="J22" s="26"/>
    </row>
    <row r="23" spans="1:10" s="13" customFormat="1" ht="31.5" x14ac:dyDescent="0.25">
      <c r="A23" s="124" t="s">
        <v>12</v>
      </c>
      <c r="B23" s="125"/>
      <c r="C23" s="125"/>
      <c r="D23" s="125"/>
      <c r="E23" s="125"/>
      <c r="F23" s="19" t="s">
        <v>60</v>
      </c>
      <c r="G23" s="19" t="s">
        <v>61</v>
      </c>
      <c r="H23" s="20" t="s">
        <v>64</v>
      </c>
      <c r="I23" s="20" t="s">
        <v>62</v>
      </c>
      <c r="J23" s="20" t="s">
        <v>63</v>
      </c>
    </row>
    <row r="24" spans="1:10" s="23" customFormat="1" ht="12" customHeight="1" x14ac:dyDescent="0.25">
      <c r="A24" s="119">
        <v>1</v>
      </c>
      <c r="B24" s="119"/>
      <c r="C24" s="119"/>
      <c r="D24" s="119"/>
      <c r="E24" s="119"/>
      <c r="F24" s="21">
        <v>2</v>
      </c>
      <c r="G24" s="21">
        <v>3</v>
      </c>
      <c r="H24" s="22">
        <v>4</v>
      </c>
      <c r="I24" s="22">
        <v>5</v>
      </c>
      <c r="J24" s="22">
        <v>6</v>
      </c>
    </row>
    <row r="25" spans="1:10" s="13" customFormat="1" x14ac:dyDescent="0.25">
      <c r="A25" s="126" t="s">
        <v>8</v>
      </c>
      <c r="B25" s="127"/>
      <c r="C25" s="127"/>
      <c r="D25" s="127"/>
      <c r="E25" s="127"/>
      <c r="F25" s="93"/>
      <c r="G25" s="93"/>
      <c r="H25" s="93"/>
      <c r="I25" s="93"/>
      <c r="J25" s="92"/>
    </row>
    <row r="26" spans="1:10" s="13" customFormat="1" x14ac:dyDescent="0.25">
      <c r="A26" s="126" t="s">
        <v>9</v>
      </c>
      <c r="B26" s="127"/>
      <c r="C26" s="127"/>
      <c r="D26" s="127"/>
      <c r="E26" s="127"/>
      <c r="F26" s="93"/>
      <c r="G26" s="93"/>
      <c r="H26" s="93"/>
      <c r="I26" s="93"/>
      <c r="J26" s="92"/>
    </row>
    <row r="27" spans="1:10" s="13" customFormat="1" x14ac:dyDescent="0.25">
      <c r="A27" s="109" t="s">
        <v>10</v>
      </c>
      <c r="B27" s="110"/>
      <c r="C27" s="110"/>
      <c r="D27" s="110"/>
      <c r="E27" s="110"/>
      <c r="F27" s="91">
        <f>F25-F26</f>
        <v>0</v>
      </c>
      <c r="G27" s="91">
        <f t="shared" ref="G27:J27" si="3">G25-G26</f>
        <v>0</v>
      </c>
      <c r="H27" s="91">
        <f t="shared" si="3"/>
        <v>0</v>
      </c>
      <c r="I27" s="91">
        <f t="shared" si="3"/>
        <v>0</v>
      </c>
      <c r="J27" s="91">
        <f t="shared" si="3"/>
        <v>0</v>
      </c>
    </row>
    <row r="28" spans="1:10" s="13" customFormat="1" x14ac:dyDescent="0.25">
      <c r="A28" s="109" t="s">
        <v>11</v>
      </c>
      <c r="B28" s="110"/>
      <c r="C28" s="110"/>
      <c r="D28" s="110"/>
      <c r="E28" s="110"/>
      <c r="F28" s="91">
        <f>F19+F27</f>
        <v>4964.2600000000093</v>
      </c>
      <c r="G28" s="91">
        <f t="shared" ref="G28:J28" si="4">G19+G27</f>
        <v>8679.3399999999965</v>
      </c>
      <c r="H28" s="91">
        <f t="shared" si="4"/>
        <v>3000</v>
      </c>
      <c r="I28" s="91">
        <f t="shared" si="4"/>
        <v>0</v>
      </c>
      <c r="J28" s="91">
        <f t="shared" si="4"/>
        <v>0</v>
      </c>
    </row>
    <row r="29" spans="1:10" s="13" customFormat="1" x14ac:dyDescent="0.25">
      <c r="A29" s="27"/>
      <c r="B29" s="11"/>
      <c r="C29" s="11"/>
      <c r="D29" s="11"/>
      <c r="E29" s="11"/>
      <c r="F29" s="11"/>
      <c r="G29" s="11"/>
      <c r="H29" s="26"/>
      <c r="I29" s="26"/>
      <c r="J29" s="26"/>
    </row>
    <row r="30" spans="1:10" s="13" customFormat="1" ht="18" customHeight="1" x14ac:dyDescent="0.25">
      <c r="A30" s="122" t="s">
        <v>15</v>
      </c>
      <c r="B30" s="123"/>
      <c r="C30" s="123"/>
      <c r="D30" s="123"/>
      <c r="E30" s="123"/>
      <c r="F30" s="123"/>
      <c r="G30" s="123"/>
      <c r="H30" s="123"/>
      <c r="I30" s="123"/>
      <c r="J30" s="123"/>
    </row>
    <row r="31" spans="1:10" s="13" customFormat="1" ht="18" customHeight="1" x14ac:dyDescent="0.25">
      <c r="A31" s="6"/>
      <c r="B31" s="8"/>
      <c r="C31" s="8"/>
      <c r="D31" s="8"/>
      <c r="E31" s="8"/>
      <c r="F31" s="8"/>
      <c r="G31" s="8"/>
      <c r="H31" s="8"/>
      <c r="I31" s="8"/>
      <c r="J31" s="8"/>
    </row>
    <row r="32" spans="1:10" s="13" customFormat="1" ht="31.5" x14ac:dyDescent="0.25">
      <c r="A32" s="116" t="s">
        <v>21</v>
      </c>
      <c r="B32" s="117"/>
      <c r="C32" s="117"/>
      <c r="D32" s="117"/>
      <c r="E32" s="118"/>
      <c r="F32" s="19" t="s">
        <v>60</v>
      </c>
      <c r="G32" s="19" t="s">
        <v>61</v>
      </c>
      <c r="H32" s="20" t="s">
        <v>64</v>
      </c>
      <c r="I32" s="20" t="s">
        <v>62</v>
      </c>
      <c r="J32" s="20" t="s">
        <v>63</v>
      </c>
    </row>
    <row r="33" spans="1:10" s="23" customFormat="1" ht="12" customHeight="1" x14ac:dyDescent="0.25">
      <c r="A33" s="119">
        <v>1</v>
      </c>
      <c r="B33" s="119"/>
      <c r="C33" s="119"/>
      <c r="D33" s="119"/>
      <c r="E33" s="119"/>
      <c r="F33" s="21">
        <v>2</v>
      </c>
      <c r="G33" s="21">
        <v>3</v>
      </c>
      <c r="H33" s="22">
        <v>4</v>
      </c>
      <c r="I33" s="22">
        <v>5</v>
      </c>
      <c r="J33" s="22">
        <v>6</v>
      </c>
    </row>
    <row r="34" spans="1:10" s="13" customFormat="1" ht="15" customHeight="1" x14ac:dyDescent="0.25">
      <c r="A34" s="106" t="s">
        <v>16</v>
      </c>
      <c r="B34" s="120"/>
      <c r="C34" s="120"/>
      <c r="D34" s="120"/>
      <c r="E34" s="121"/>
      <c r="F34" s="94">
        <v>-8679.34</v>
      </c>
      <c r="G34" s="94">
        <v>-8679.34</v>
      </c>
      <c r="H34" s="94">
        <v>-3000</v>
      </c>
      <c r="I34" s="94">
        <v>0</v>
      </c>
      <c r="J34" s="95">
        <v>0</v>
      </c>
    </row>
    <row r="35" spans="1:10" s="13" customFormat="1" ht="15" customHeight="1" x14ac:dyDescent="0.25">
      <c r="A35" s="109" t="s">
        <v>17</v>
      </c>
      <c r="B35" s="110"/>
      <c r="C35" s="110"/>
      <c r="D35" s="110"/>
      <c r="E35" s="110"/>
      <c r="F35" s="96">
        <f>F28+F34</f>
        <v>-3715.0799999999908</v>
      </c>
      <c r="G35" s="96">
        <f t="shared" ref="G35:J35" si="5">G28+G34</f>
        <v>0</v>
      </c>
      <c r="H35" s="96">
        <f t="shared" si="5"/>
        <v>0</v>
      </c>
      <c r="I35" s="96">
        <f t="shared" si="5"/>
        <v>0</v>
      </c>
      <c r="J35" s="97">
        <f t="shared" si="5"/>
        <v>0</v>
      </c>
    </row>
    <row r="36" spans="1:10" s="13" customFormat="1" ht="45" customHeight="1" x14ac:dyDescent="0.25">
      <c r="A36" s="112" t="s">
        <v>18</v>
      </c>
      <c r="B36" s="113"/>
      <c r="C36" s="113"/>
      <c r="D36" s="113"/>
      <c r="E36" s="114"/>
      <c r="F36" s="96">
        <f>F19+F27+F34-F35</f>
        <v>0</v>
      </c>
      <c r="G36" s="96">
        <f t="shared" ref="G36:J36" si="6">G19+G27+G34-G35</f>
        <v>-3.637978807091713E-12</v>
      </c>
      <c r="H36" s="96">
        <f t="shared" si="6"/>
        <v>0</v>
      </c>
      <c r="I36" s="96">
        <f t="shared" si="6"/>
        <v>0</v>
      </c>
      <c r="J36" s="97">
        <f t="shared" si="6"/>
        <v>0</v>
      </c>
    </row>
    <row r="37" spans="1:10" s="13" customFormat="1" ht="18" customHeight="1" x14ac:dyDescent="0.25">
      <c r="A37" s="5"/>
      <c r="B37" s="1"/>
      <c r="C37" s="1"/>
      <c r="D37" s="1"/>
      <c r="E37" s="1"/>
      <c r="F37" s="1"/>
      <c r="G37" s="1"/>
      <c r="H37" s="1"/>
      <c r="I37" s="1"/>
      <c r="J37" s="1"/>
    </row>
    <row r="38" spans="1:10" s="13" customFormat="1" ht="18" customHeight="1" x14ac:dyDescent="0.25">
      <c r="A38" s="115" t="s">
        <v>19</v>
      </c>
      <c r="B38" s="115"/>
      <c r="C38" s="115"/>
      <c r="D38" s="115"/>
      <c r="E38" s="115"/>
      <c r="F38" s="115"/>
      <c r="G38" s="115"/>
      <c r="H38" s="115"/>
      <c r="I38" s="115"/>
      <c r="J38" s="115"/>
    </row>
    <row r="39" spans="1:10" s="13" customFormat="1" x14ac:dyDescent="0.25">
      <c r="A39" s="28"/>
      <c r="B39" s="29"/>
      <c r="C39" s="29"/>
      <c r="D39" s="29"/>
      <c r="E39" s="29"/>
      <c r="F39" s="29"/>
      <c r="G39" s="29"/>
      <c r="H39" s="30"/>
      <c r="I39" s="30"/>
      <c r="J39" s="30"/>
    </row>
    <row r="40" spans="1:10" s="13" customFormat="1" ht="31.5" x14ac:dyDescent="0.25">
      <c r="A40" s="116" t="s">
        <v>21</v>
      </c>
      <c r="B40" s="117"/>
      <c r="C40" s="117"/>
      <c r="D40" s="117"/>
      <c r="E40" s="118"/>
      <c r="F40" s="19" t="s">
        <v>60</v>
      </c>
      <c r="G40" s="19" t="s">
        <v>61</v>
      </c>
      <c r="H40" s="20" t="s">
        <v>64</v>
      </c>
      <c r="I40" s="20" t="s">
        <v>62</v>
      </c>
      <c r="J40" s="20" t="s">
        <v>63</v>
      </c>
    </row>
    <row r="41" spans="1:10" s="23" customFormat="1" ht="12" customHeight="1" x14ac:dyDescent="0.25">
      <c r="A41" s="119">
        <v>1</v>
      </c>
      <c r="B41" s="119"/>
      <c r="C41" s="119"/>
      <c r="D41" s="119"/>
      <c r="E41" s="119"/>
      <c r="F41" s="21">
        <v>2</v>
      </c>
      <c r="G41" s="21">
        <v>3</v>
      </c>
      <c r="H41" s="22">
        <v>4</v>
      </c>
      <c r="I41" s="22">
        <v>5</v>
      </c>
      <c r="J41" s="22">
        <v>6</v>
      </c>
    </row>
    <row r="42" spans="1:10" s="13" customFormat="1" x14ac:dyDescent="0.25">
      <c r="A42" s="106" t="s">
        <v>16</v>
      </c>
      <c r="B42" s="120"/>
      <c r="C42" s="120"/>
      <c r="D42" s="120"/>
      <c r="E42" s="121"/>
      <c r="F42" s="94">
        <v>0</v>
      </c>
      <c r="G42" s="94">
        <f>F45</f>
        <v>0</v>
      </c>
      <c r="H42" s="94">
        <f>G45</f>
        <v>0</v>
      </c>
      <c r="I42" s="94">
        <f>H45</f>
        <v>0</v>
      </c>
      <c r="J42" s="95">
        <f>I45</f>
        <v>0</v>
      </c>
    </row>
    <row r="43" spans="1:10" s="13" customFormat="1" ht="28.5" customHeight="1" x14ac:dyDescent="0.25">
      <c r="A43" s="106" t="s">
        <v>20</v>
      </c>
      <c r="B43" s="120"/>
      <c r="C43" s="120"/>
      <c r="D43" s="120"/>
      <c r="E43" s="121"/>
      <c r="F43" s="94">
        <v>0</v>
      </c>
      <c r="G43" s="94">
        <v>0</v>
      </c>
      <c r="H43" s="94">
        <v>0</v>
      </c>
      <c r="I43" s="94">
        <v>0</v>
      </c>
      <c r="J43" s="95">
        <v>0</v>
      </c>
    </row>
    <row r="44" spans="1:10" s="13" customFormat="1" ht="25.5" customHeight="1" x14ac:dyDescent="0.25">
      <c r="A44" s="106" t="s">
        <v>56</v>
      </c>
      <c r="B44" s="107"/>
      <c r="C44" s="107"/>
      <c r="D44" s="107"/>
      <c r="E44" s="108"/>
      <c r="F44" s="94">
        <v>0</v>
      </c>
      <c r="G44" s="94">
        <v>0</v>
      </c>
      <c r="H44" s="94">
        <v>0</v>
      </c>
      <c r="I44" s="94">
        <v>0</v>
      </c>
      <c r="J44" s="95">
        <v>0</v>
      </c>
    </row>
    <row r="45" spans="1:10" s="13" customFormat="1" ht="15" customHeight="1" x14ac:dyDescent="0.25">
      <c r="A45" s="109" t="s">
        <v>17</v>
      </c>
      <c r="B45" s="110"/>
      <c r="C45" s="110"/>
      <c r="D45" s="110"/>
      <c r="E45" s="110"/>
      <c r="F45" s="98">
        <f>F42-F43+F44</f>
        <v>0</v>
      </c>
      <c r="G45" s="98">
        <f t="shared" ref="G45:J45" si="7">G42-G43+G44</f>
        <v>0</v>
      </c>
      <c r="H45" s="98">
        <f t="shared" si="7"/>
        <v>0</v>
      </c>
      <c r="I45" s="98">
        <f t="shared" si="7"/>
        <v>0</v>
      </c>
      <c r="J45" s="99">
        <f t="shared" si="7"/>
        <v>0</v>
      </c>
    </row>
    <row r="46" spans="1:10" ht="9" customHeight="1" x14ac:dyDescent="0.25"/>
  </sheetData>
  <mergeCells count="33">
    <mergeCell ref="A19:E19"/>
    <mergeCell ref="A3:J3"/>
    <mergeCell ref="A5:J5"/>
    <mergeCell ref="A7:J7"/>
    <mergeCell ref="A9:J9"/>
    <mergeCell ref="A11:E11"/>
    <mergeCell ref="A12:E12"/>
    <mergeCell ref="A13:E13"/>
    <mergeCell ref="A14:E14"/>
    <mergeCell ref="A15:E15"/>
    <mergeCell ref="A17:E17"/>
    <mergeCell ref="A18:E18"/>
    <mergeCell ref="A23:E23"/>
    <mergeCell ref="A24:E24"/>
    <mergeCell ref="A25:E25"/>
    <mergeCell ref="A26:E26"/>
    <mergeCell ref="A27:E27"/>
    <mergeCell ref="A44:E44"/>
    <mergeCell ref="A45:E45"/>
    <mergeCell ref="A1:J1"/>
    <mergeCell ref="A36:E36"/>
    <mergeCell ref="A38:J38"/>
    <mergeCell ref="A40:E40"/>
    <mergeCell ref="A41:E41"/>
    <mergeCell ref="A42:E42"/>
    <mergeCell ref="A43:E43"/>
    <mergeCell ref="A28:E28"/>
    <mergeCell ref="A30:J30"/>
    <mergeCell ref="A32:E32"/>
    <mergeCell ref="A33:E33"/>
    <mergeCell ref="A34:E34"/>
    <mergeCell ref="A35:E35"/>
    <mergeCell ref="A21:J21"/>
  </mergeCells>
  <pageMargins left="0.7" right="0.7" top="0.75" bottom="0.75" header="0.3" footer="0.3"/>
  <pageSetup paperSize="9" scale="83" fitToHeight="0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7"/>
  <sheetViews>
    <sheetView topLeftCell="A7" zoomScaleNormal="100" workbookViewId="0">
      <selection activeCell="B10" sqref="B10"/>
    </sheetView>
  </sheetViews>
  <sheetFormatPr defaultColWidth="8.85546875" defaultRowHeight="15.75" x14ac:dyDescent="0.25"/>
  <cols>
    <col min="1" max="1" width="7.85546875" style="23" bestFit="1" customWidth="1"/>
    <col min="2" max="2" width="44.7109375" style="23" customWidth="1"/>
    <col min="3" max="4" width="19.5703125" style="23" customWidth="1"/>
    <col min="5" max="8" width="19.42578125" style="23" customWidth="1"/>
    <col min="9" max="10" width="25.28515625" style="23" customWidth="1"/>
    <col min="11" max="16384" width="8.85546875" style="23"/>
  </cols>
  <sheetData>
    <row r="1" spans="1:10" x14ac:dyDescent="0.25">
      <c r="A1" s="4"/>
      <c r="B1" s="9"/>
      <c r="C1" s="9"/>
      <c r="D1" s="9"/>
      <c r="E1" s="9"/>
      <c r="F1" s="9"/>
      <c r="G1" s="9"/>
      <c r="H1" s="9"/>
      <c r="I1" s="9"/>
      <c r="J1" s="9"/>
    </row>
    <row r="2" spans="1:10" ht="15.6" customHeight="1" x14ac:dyDescent="0.25">
      <c r="A2" s="136" t="s">
        <v>22</v>
      </c>
      <c r="B2" s="136"/>
      <c r="C2" s="136"/>
      <c r="D2" s="136"/>
      <c r="E2" s="136"/>
      <c r="F2" s="136"/>
      <c r="G2" s="136"/>
      <c r="H2" s="3"/>
      <c r="I2" s="10"/>
      <c r="J2" s="10"/>
    </row>
    <row r="3" spans="1:10" x14ac:dyDescent="0.25">
      <c r="A3" s="9"/>
      <c r="B3" s="9"/>
      <c r="C3" s="9"/>
      <c r="D3" s="9"/>
      <c r="E3" s="9"/>
      <c r="F3" s="9"/>
      <c r="G3" s="9"/>
      <c r="H3" s="9"/>
      <c r="I3" s="33"/>
      <c r="J3" s="33"/>
    </row>
    <row r="4" spans="1:10" ht="15.6" customHeight="1" x14ac:dyDescent="0.25">
      <c r="A4" s="136" t="s">
        <v>23</v>
      </c>
      <c r="B4" s="136"/>
      <c r="C4" s="136"/>
      <c r="D4" s="136"/>
      <c r="E4" s="136"/>
      <c r="F4" s="136"/>
      <c r="G4" s="136"/>
      <c r="H4" s="3"/>
      <c r="I4" s="2"/>
      <c r="J4" s="2"/>
    </row>
    <row r="5" spans="1:10" x14ac:dyDescent="0.25">
      <c r="A5" s="9"/>
      <c r="B5" s="9"/>
      <c r="C5" s="9"/>
      <c r="D5" s="9"/>
      <c r="E5" s="9"/>
      <c r="F5" s="9"/>
      <c r="G5" s="9"/>
      <c r="H5" s="9"/>
      <c r="I5" s="33"/>
      <c r="J5" s="33"/>
    </row>
    <row r="6" spans="1:10" ht="63" x14ac:dyDescent="0.25">
      <c r="A6" s="32" t="s">
        <v>36</v>
      </c>
      <c r="B6" s="34" t="s">
        <v>21</v>
      </c>
      <c r="C6" s="31" t="s">
        <v>60</v>
      </c>
      <c r="D6" s="31" t="s">
        <v>61</v>
      </c>
      <c r="E6" s="32" t="s">
        <v>64</v>
      </c>
      <c r="F6" s="32" t="s">
        <v>62</v>
      </c>
      <c r="G6" s="32" t="s">
        <v>63</v>
      </c>
    </row>
    <row r="7" spans="1:10" s="36" customFormat="1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</row>
    <row r="8" spans="1:10" x14ac:dyDescent="0.25">
      <c r="A8" s="37"/>
      <c r="B8" s="37" t="s">
        <v>24</v>
      </c>
      <c r="C8" s="68">
        <f>C9+C14</f>
        <v>166358.97</v>
      </c>
      <c r="D8" s="68">
        <f>D9+D14</f>
        <v>241979.34</v>
      </c>
      <c r="E8" s="72">
        <f t="shared" ref="E8:G8" si="0">E9+E14</f>
        <v>260210</v>
      </c>
      <c r="F8" s="72">
        <f t="shared" si="0"/>
        <v>253550</v>
      </c>
      <c r="G8" s="72">
        <f t="shared" si="0"/>
        <v>260600</v>
      </c>
    </row>
    <row r="9" spans="1:10" x14ac:dyDescent="0.25">
      <c r="A9" s="37">
        <v>6</v>
      </c>
      <c r="B9" s="37" t="s">
        <v>25</v>
      </c>
      <c r="C9" s="68">
        <f>C10+C11+C12+C13</f>
        <v>166358.97</v>
      </c>
      <c r="D9" s="68">
        <f>D10+D11+D12+D13</f>
        <v>241979.34</v>
      </c>
      <c r="E9" s="72">
        <f t="shared" ref="E9:G9" si="1">E10+E11+E12+E13</f>
        <v>260210</v>
      </c>
      <c r="F9" s="72">
        <f t="shared" si="1"/>
        <v>253550</v>
      </c>
      <c r="G9" s="72">
        <f t="shared" si="1"/>
        <v>260600</v>
      </c>
    </row>
    <row r="10" spans="1:10" ht="31.5" x14ac:dyDescent="0.25">
      <c r="A10" s="39">
        <v>63</v>
      </c>
      <c r="B10" s="40" t="s">
        <v>26</v>
      </c>
      <c r="C10" s="69">
        <v>259.2</v>
      </c>
      <c r="D10" s="69">
        <v>360</v>
      </c>
      <c r="E10" s="67">
        <v>450</v>
      </c>
      <c r="F10" s="101">
        <v>300</v>
      </c>
      <c r="G10" s="101">
        <v>250</v>
      </c>
    </row>
    <row r="11" spans="1:10" ht="31.5" x14ac:dyDescent="0.25">
      <c r="A11" s="39">
        <v>65</v>
      </c>
      <c r="B11" s="40" t="s">
        <v>73</v>
      </c>
      <c r="C11" s="69">
        <v>25883.14</v>
      </c>
      <c r="D11" s="69">
        <v>30680</v>
      </c>
      <c r="E11" s="101">
        <v>37100</v>
      </c>
      <c r="F11" s="101">
        <v>39000</v>
      </c>
      <c r="G11" s="101">
        <v>40000</v>
      </c>
    </row>
    <row r="12" spans="1:10" ht="47.25" x14ac:dyDescent="0.25">
      <c r="A12" s="41">
        <v>66</v>
      </c>
      <c r="B12" s="40" t="s">
        <v>57</v>
      </c>
      <c r="C12" s="69">
        <v>46.64</v>
      </c>
      <c r="D12" s="69">
        <v>30</v>
      </c>
      <c r="E12" s="101">
        <v>50</v>
      </c>
      <c r="F12" s="101">
        <v>40</v>
      </c>
      <c r="G12" s="101">
        <v>40</v>
      </c>
    </row>
    <row r="13" spans="1:10" ht="31.5" x14ac:dyDescent="0.25">
      <c r="A13" s="41">
        <v>67</v>
      </c>
      <c r="B13" s="40" t="s">
        <v>74</v>
      </c>
      <c r="C13" s="69">
        <v>140169.99</v>
      </c>
      <c r="D13" s="69">
        <v>210909.34</v>
      </c>
      <c r="E13" s="101">
        <v>222610</v>
      </c>
      <c r="F13" s="101">
        <v>214210</v>
      </c>
      <c r="G13" s="101">
        <v>220310</v>
      </c>
    </row>
    <row r="14" spans="1:10" x14ac:dyDescent="0.25">
      <c r="A14" s="42">
        <v>7</v>
      </c>
      <c r="B14" s="37" t="s">
        <v>28</v>
      </c>
      <c r="C14" s="69"/>
      <c r="D14" s="69"/>
      <c r="E14" s="67"/>
      <c r="F14" s="67"/>
      <c r="G14" s="67"/>
    </row>
    <row r="15" spans="1:10" ht="31.5" x14ac:dyDescent="0.25">
      <c r="A15" s="41">
        <v>72</v>
      </c>
      <c r="B15" s="43" t="s">
        <v>29</v>
      </c>
      <c r="C15" s="70"/>
      <c r="D15" s="70"/>
      <c r="E15" s="67"/>
      <c r="F15" s="67"/>
      <c r="G15" s="67"/>
    </row>
    <row r="16" spans="1:10" x14ac:dyDescent="0.25">
      <c r="A16" s="41" t="s">
        <v>27</v>
      </c>
      <c r="B16" s="44"/>
      <c r="C16" s="71"/>
      <c r="D16" s="71"/>
      <c r="E16" s="67"/>
      <c r="F16" s="67"/>
      <c r="G16" s="67"/>
    </row>
    <row r="18" spans="1:8" ht="63" x14ac:dyDescent="0.25">
      <c r="A18" s="32" t="s">
        <v>36</v>
      </c>
      <c r="B18" s="34" t="s">
        <v>21</v>
      </c>
      <c r="C18" s="31" t="s">
        <v>60</v>
      </c>
      <c r="D18" s="31" t="s">
        <v>61</v>
      </c>
      <c r="E18" s="32" t="s">
        <v>64</v>
      </c>
      <c r="F18" s="32" t="s">
        <v>62</v>
      </c>
      <c r="G18" s="32" t="s">
        <v>63</v>
      </c>
    </row>
    <row r="19" spans="1:8" s="36" customFormat="1" x14ac:dyDescent="0.25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35">
        <v>7</v>
      </c>
    </row>
    <row r="20" spans="1:8" x14ac:dyDescent="0.25">
      <c r="A20" s="37"/>
      <c r="B20" s="37" t="s">
        <v>30</v>
      </c>
      <c r="C20" s="68">
        <f>C21+C25</f>
        <v>161394.71</v>
      </c>
      <c r="D20" s="68">
        <f>D21+D25</f>
        <v>233300</v>
      </c>
      <c r="E20" s="72">
        <f t="shared" ref="E20:G20" si="2">E21+E25</f>
        <v>257210</v>
      </c>
      <c r="F20" s="72">
        <f t="shared" si="2"/>
        <v>253550</v>
      </c>
      <c r="G20" s="72">
        <f t="shared" si="2"/>
        <v>260600</v>
      </c>
    </row>
    <row r="21" spans="1:8" x14ac:dyDescent="0.25">
      <c r="A21" s="37">
        <v>3</v>
      </c>
      <c r="B21" s="37" t="s">
        <v>31</v>
      </c>
      <c r="C21" s="68">
        <f>C22+C23+C24</f>
        <v>161018.46</v>
      </c>
      <c r="D21" s="68">
        <f>D22+D23+D24</f>
        <v>228300</v>
      </c>
      <c r="E21" s="72">
        <f t="shared" ref="E21:G21" si="3">E22+E23+E24</f>
        <v>247210</v>
      </c>
      <c r="F21" s="72">
        <f t="shared" si="3"/>
        <v>251550</v>
      </c>
      <c r="G21" s="72">
        <f t="shared" si="3"/>
        <v>257600</v>
      </c>
    </row>
    <row r="22" spans="1:8" x14ac:dyDescent="0.25">
      <c r="A22" s="39">
        <v>31</v>
      </c>
      <c r="B22" s="40" t="s">
        <v>32</v>
      </c>
      <c r="C22" s="69">
        <v>130728.05</v>
      </c>
      <c r="D22" s="69">
        <v>180060</v>
      </c>
      <c r="E22" s="67">
        <v>195710</v>
      </c>
      <c r="F22" s="67">
        <v>201000</v>
      </c>
      <c r="G22" s="67">
        <v>205000</v>
      </c>
    </row>
    <row r="23" spans="1:8" x14ac:dyDescent="0.25">
      <c r="A23" s="41">
        <v>32</v>
      </c>
      <c r="B23" s="45" t="s">
        <v>33</v>
      </c>
      <c r="C23" s="74">
        <v>29621.200000000001</v>
      </c>
      <c r="D23" s="74">
        <v>47480</v>
      </c>
      <c r="E23" s="67">
        <v>50000</v>
      </c>
      <c r="F23" s="67">
        <v>49000</v>
      </c>
      <c r="G23" s="67">
        <v>51000</v>
      </c>
    </row>
    <row r="24" spans="1:8" x14ac:dyDescent="0.25">
      <c r="A24" s="41">
        <v>34</v>
      </c>
      <c r="B24" s="45" t="s">
        <v>75</v>
      </c>
      <c r="C24" s="74">
        <v>669.21</v>
      </c>
      <c r="D24" s="74">
        <v>760</v>
      </c>
      <c r="E24" s="67">
        <v>1500</v>
      </c>
      <c r="F24" s="67">
        <v>1550</v>
      </c>
      <c r="G24" s="67">
        <v>1600</v>
      </c>
    </row>
    <row r="25" spans="1:8" x14ac:dyDescent="0.25">
      <c r="A25" s="47">
        <v>4</v>
      </c>
      <c r="B25" s="48" t="s">
        <v>34</v>
      </c>
      <c r="C25" s="68">
        <f>C26</f>
        <v>376.25</v>
      </c>
      <c r="D25" s="68">
        <f>D26</f>
        <v>5000</v>
      </c>
      <c r="E25" s="72">
        <f t="shared" ref="E25:G25" si="4">E26</f>
        <v>10000</v>
      </c>
      <c r="F25" s="72">
        <f t="shared" si="4"/>
        <v>2000</v>
      </c>
      <c r="G25" s="72">
        <f t="shared" si="4"/>
        <v>3000</v>
      </c>
    </row>
    <row r="26" spans="1:8" ht="18.75" customHeight="1" x14ac:dyDescent="0.25">
      <c r="A26" s="39">
        <v>42</v>
      </c>
      <c r="B26" s="49" t="s">
        <v>76</v>
      </c>
      <c r="C26" s="104">
        <v>376.25</v>
      </c>
      <c r="D26" s="104">
        <v>5000</v>
      </c>
      <c r="E26" s="67">
        <v>10000</v>
      </c>
      <c r="F26" s="67">
        <v>2000</v>
      </c>
      <c r="G26" s="73">
        <v>3000</v>
      </c>
    </row>
    <row r="27" spans="1:8" x14ac:dyDescent="0.25">
      <c r="A27" s="39" t="s">
        <v>27</v>
      </c>
      <c r="B27" s="46"/>
      <c r="C27" s="75"/>
      <c r="D27" s="75"/>
      <c r="E27" s="67"/>
      <c r="F27" s="67"/>
      <c r="G27" s="73"/>
    </row>
    <row r="30" spans="1:8" ht="15.6" customHeight="1" x14ac:dyDescent="0.25">
      <c r="A30" s="136" t="s">
        <v>35</v>
      </c>
      <c r="B30" s="136"/>
      <c r="C30" s="136"/>
      <c r="D30" s="136"/>
      <c r="E30" s="136"/>
      <c r="F30" s="136"/>
      <c r="G30" s="136"/>
    </row>
    <row r="31" spans="1:8" x14ac:dyDescent="0.25">
      <c r="A31" s="9"/>
      <c r="B31" s="9"/>
      <c r="C31" s="9"/>
      <c r="D31" s="9"/>
      <c r="E31" s="9"/>
      <c r="F31" s="9"/>
      <c r="G31" s="9"/>
      <c r="H31" s="9"/>
    </row>
    <row r="32" spans="1:8" ht="63" x14ac:dyDescent="0.25">
      <c r="A32" s="32" t="s">
        <v>36</v>
      </c>
      <c r="B32" s="34" t="s">
        <v>21</v>
      </c>
      <c r="C32" s="31" t="s">
        <v>60</v>
      </c>
      <c r="D32" s="31" t="s">
        <v>61</v>
      </c>
      <c r="E32" s="32" t="s">
        <v>64</v>
      </c>
      <c r="F32" s="32" t="s">
        <v>62</v>
      </c>
      <c r="G32" s="32" t="s">
        <v>63</v>
      </c>
    </row>
    <row r="33" spans="1:7" s="36" customFormat="1" x14ac:dyDescent="0.25">
      <c r="A33" s="35">
        <v>1</v>
      </c>
      <c r="B33" s="35">
        <v>2</v>
      </c>
      <c r="C33" s="35">
        <v>3</v>
      </c>
      <c r="D33" s="35">
        <v>4</v>
      </c>
      <c r="E33" s="35">
        <v>5</v>
      </c>
      <c r="F33" s="35">
        <v>6</v>
      </c>
      <c r="G33" s="35">
        <v>7</v>
      </c>
    </row>
    <row r="34" spans="1:7" x14ac:dyDescent="0.25">
      <c r="A34" s="37"/>
      <c r="B34" s="37" t="s">
        <v>24</v>
      </c>
      <c r="C34" s="68">
        <f>C35+C37+C41+C43+C39</f>
        <v>166358.97000000003</v>
      </c>
      <c r="D34" s="68">
        <f>D35+D37+D41+D43+D39</f>
        <v>238979.34</v>
      </c>
      <c r="E34" s="72">
        <f t="shared" ref="E34:G34" si="5">E35+E37+E41+E43</f>
        <v>260210</v>
      </c>
      <c r="F34" s="72">
        <f t="shared" si="5"/>
        <v>253550</v>
      </c>
      <c r="G34" s="72">
        <f t="shared" si="5"/>
        <v>260600</v>
      </c>
    </row>
    <row r="35" spans="1:7" x14ac:dyDescent="0.25">
      <c r="A35" s="37">
        <v>1</v>
      </c>
      <c r="B35" s="37" t="s">
        <v>37</v>
      </c>
      <c r="C35" s="68">
        <f>C36</f>
        <v>78027.990000000005</v>
      </c>
      <c r="D35" s="68">
        <f>D36</f>
        <v>137909.34</v>
      </c>
      <c r="E35" s="72">
        <f>E36</f>
        <v>157610</v>
      </c>
      <c r="F35" s="72">
        <f t="shared" ref="F35:G35" si="6">F36</f>
        <v>144210</v>
      </c>
      <c r="G35" s="72">
        <f t="shared" si="6"/>
        <v>150310</v>
      </c>
    </row>
    <row r="36" spans="1:7" x14ac:dyDescent="0.25">
      <c r="A36" s="51" t="s">
        <v>40</v>
      </c>
      <c r="B36" s="40" t="s">
        <v>37</v>
      </c>
      <c r="C36" s="69">
        <v>78027.990000000005</v>
      </c>
      <c r="D36" s="69">
        <v>137909.34</v>
      </c>
      <c r="E36" s="67">
        <v>157610</v>
      </c>
      <c r="F36" s="67">
        <v>144210</v>
      </c>
      <c r="G36" s="67">
        <v>150310</v>
      </c>
    </row>
    <row r="37" spans="1:7" x14ac:dyDescent="0.25">
      <c r="A37" s="42">
        <v>3</v>
      </c>
      <c r="B37" s="37" t="s">
        <v>38</v>
      </c>
      <c r="C37" s="68">
        <f>C38</f>
        <v>0</v>
      </c>
      <c r="D37" s="68">
        <f>D38</f>
        <v>0</v>
      </c>
      <c r="E37" s="72">
        <f>E38</f>
        <v>37100</v>
      </c>
      <c r="F37" s="72">
        <f t="shared" ref="F37:G37" si="7">F38</f>
        <v>39000</v>
      </c>
      <c r="G37" s="72">
        <f t="shared" si="7"/>
        <v>40000</v>
      </c>
    </row>
    <row r="38" spans="1:7" x14ac:dyDescent="0.25">
      <c r="A38" s="52" t="s">
        <v>105</v>
      </c>
      <c r="B38" s="43" t="s">
        <v>38</v>
      </c>
      <c r="C38" s="70"/>
      <c r="D38" s="70"/>
      <c r="E38" s="67">
        <v>37100</v>
      </c>
      <c r="F38" s="67">
        <v>39000</v>
      </c>
      <c r="G38" s="67">
        <v>40000</v>
      </c>
    </row>
    <row r="39" spans="1:7" x14ac:dyDescent="0.25">
      <c r="A39" s="76" t="s">
        <v>107</v>
      </c>
      <c r="B39" s="77" t="s">
        <v>108</v>
      </c>
      <c r="C39" s="78">
        <f>C40</f>
        <v>25883.14</v>
      </c>
      <c r="D39" s="78">
        <f>D40</f>
        <v>30680</v>
      </c>
      <c r="E39" s="72"/>
      <c r="F39" s="72"/>
      <c r="G39" s="72"/>
    </row>
    <row r="40" spans="1:7" x14ac:dyDescent="0.25">
      <c r="A40" s="52" t="s">
        <v>41</v>
      </c>
      <c r="B40" s="43" t="s">
        <v>108</v>
      </c>
      <c r="C40" s="70">
        <v>25883.14</v>
      </c>
      <c r="D40" s="70">
        <v>30680</v>
      </c>
      <c r="E40" s="67"/>
      <c r="F40" s="67"/>
      <c r="G40" s="67"/>
    </row>
    <row r="41" spans="1:7" x14ac:dyDescent="0.25">
      <c r="A41" s="76" t="s">
        <v>77</v>
      </c>
      <c r="B41" s="77" t="s">
        <v>78</v>
      </c>
      <c r="C41" s="78">
        <f>C42</f>
        <v>62401.2</v>
      </c>
      <c r="D41" s="78">
        <f>D42</f>
        <v>70360</v>
      </c>
      <c r="E41" s="72">
        <f>E42</f>
        <v>65450</v>
      </c>
      <c r="F41" s="72">
        <f t="shared" ref="F41:G41" si="8">F42</f>
        <v>70300</v>
      </c>
      <c r="G41" s="72">
        <f t="shared" si="8"/>
        <v>70250</v>
      </c>
    </row>
    <row r="42" spans="1:7" x14ac:dyDescent="0.25">
      <c r="A42" s="52" t="s">
        <v>79</v>
      </c>
      <c r="B42" s="43" t="s">
        <v>78</v>
      </c>
      <c r="C42" s="70">
        <v>62401.2</v>
      </c>
      <c r="D42" s="70">
        <v>70360</v>
      </c>
      <c r="E42" s="67">
        <v>65450</v>
      </c>
      <c r="F42" s="67">
        <v>70300</v>
      </c>
      <c r="G42" s="67">
        <v>70250</v>
      </c>
    </row>
    <row r="43" spans="1:7" x14ac:dyDescent="0.25">
      <c r="A43" s="76" t="s">
        <v>80</v>
      </c>
      <c r="B43" s="77" t="s">
        <v>81</v>
      </c>
      <c r="C43" s="78">
        <f>C44</f>
        <v>46.64</v>
      </c>
      <c r="D43" s="78">
        <f>D44</f>
        <v>30</v>
      </c>
      <c r="E43" s="72">
        <f>E44</f>
        <v>50</v>
      </c>
      <c r="F43" s="72">
        <f t="shared" ref="F43:G43" si="9">F44</f>
        <v>40</v>
      </c>
      <c r="G43" s="72">
        <f t="shared" si="9"/>
        <v>40</v>
      </c>
    </row>
    <row r="44" spans="1:7" x14ac:dyDescent="0.25">
      <c r="A44" s="52" t="s">
        <v>82</v>
      </c>
      <c r="B44" s="43" t="s">
        <v>81</v>
      </c>
      <c r="C44" s="70">
        <v>46.64</v>
      </c>
      <c r="D44" s="70">
        <v>30</v>
      </c>
      <c r="E44" s="67">
        <v>50</v>
      </c>
      <c r="F44" s="67">
        <v>40</v>
      </c>
      <c r="G44" s="67">
        <v>40</v>
      </c>
    </row>
    <row r="46" spans="1:7" ht="63" x14ac:dyDescent="0.25">
      <c r="A46" s="32" t="s">
        <v>36</v>
      </c>
      <c r="B46" s="34" t="s">
        <v>21</v>
      </c>
      <c r="C46" s="31" t="s">
        <v>60</v>
      </c>
      <c r="D46" s="31" t="s">
        <v>61</v>
      </c>
      <c r="E46" s="32" t="s">
        <v>64</v>
      </c>
      <c r="F46" s="32" t="s">
        <v>62</v>
      </c>
      <c r="G46" s="32" t="s">
        <v>63</v>
      </c>
    </row>
    <row r="47" spans="1:7" s="36" customFormat="1" x14ac:dyDescent="0.25">
      <c r="A47" s="35">
        <v>1</v>
      </c>
      <c r="B47" s="35">
        <v>2</v>
      </c>
      <c r="C47" s="35">
        <v>3</v>
      </c>
      <c r="D47" s="35">
        <v>4</v>
      </c>
      <c r="E47" s="35">
        <v>5</v>
      </c>
      <c r="F47" s="35">
        <v>6</v>
      </c>
      <c r="G47" s="35">
        <v>7</v>
      </c>
    </row>
    <row r="48" spans="1:7" x14ac:dyDescent="0.25">
      <c r="A48" s="37"/>
      <c r="B48" s="37" t="s">
        <v>30</v>
      </c>
      <c r="C48" s="68">
        <f>C49+C51+C55+C57+C53</f>
        <v>161394.71</v>
      </c>
      <c r="D48" s="68">
        <f>D49+D51+D55+D57+D53</f>
        <v>233300</v>
      </c>
      <c r="E48" s="72">
        <f t="shared" ref="E48:G48" si="10">E49+E51+E55+E57</f>
        <v>257210</v>
      </c>
      <c r="F48" s="72">
        <f t="shared" si="10"/>
        <v>253550</v>
      </c>
      <c r="G48" s="72">
        <f t="shared" si="10"/>
        <v>260600</v>
      </c>
    </row>
    <row r="49" spans="1:7" x14ac:dyDescent="0.25">
      <c r="A49" s="37">
        <v>1</v>
      </c>
      <c r="B49" s="37" t="s">
        <v>37</v>
      </c>
      <c r="C49" s="68">
        <f>C50</f>
        <v>78027.990000000005</v>
      </c>
      <c r="D49" s="68">
        <f>D50</f>
        <v>132230</v>
      </c>
      <c r="E49" s="72">
        <f>E50</f>
        <v>154610</v>
      </c>
      <c r="F49" s="72">
        <f t="shared" ref="F49:G49" si="11">F50</f>
        <v>144210</v>
      </c>
      <c r="G49" s="72">
        <f t="shared" si="11"/>
        <v>150310</v>
      </c>
    </row>
    <row r="50" spans="1:7" x14ac:dyDescent="0.25">
      <c r="A50" s="51" t="s">
        <v>40</v>
      </c>
      <c r="B50" s="40" t="s">
        <v>37</v>
      </c>
      <c r="C50" s="69">
        <v>78027.990000000005</v>
      </c>
      <c r="D50" s="69">
        <v>132230</v>
      </c>
      <c r="E50" s="67">
        <v>154610</v>
      </c>
      <c r="F50" s="67">
        <v>144210</v>
      </c>
      <c r="G50" s="67">
        <v>150310</v>
      </c>
    </row>
    <row r="51" spans="1:7" x14ac:dyDescent="0.25">
      <c r="A51" s="42">
        <v>3</v>
      </c>
      <c r="B51" s="37" t="s">
        <v>38</v>
      </c>
      <c r="C51" s="68">
        <f>C52</f>
        <v>0</v>
      </c>
      <c r="D51" s="68">
        <f>D52</f>
        <v>0</v>
      </c>
      <c r="E51" s="72">
        <f>E52</f>
        <v>37100</v>
      </c>
      <c r="F51" s="72">
        <f t="shared" ref="F51:G51" si="12">F52</f>
        <v>39000</v>
      </c>
      <c r="G51" s="72">
        <f t="shared" si="12"/>
        <v>40000</v>
      </c>
    </row>
    <row r="52" spans="1:7" x14ac:dyDescent="0.25">
      <c r="A52" s="52" t="s">
        <v>105</v>
      </c>
      <c r="B52" s="43" t="s">
        <v>38</v>
      </c>
      <c r="C52" s="70"/>
      <c r="D52" s="70"/>
      <c r="E52" s="67">
        <v>37100</v>
      </c>
      <c r="F52" s="67">
        <v>39000</v>
      </c>
      <c r="G52" s="67">
        <v>40000</v>
      </c>
    </row>
    <row r="53" spans="1:7" x14ac:dyDescent="0.25">
      <c r="A53" s="76" t="s">
        <v>107</v>
      </c>
      <c r="B53" s="77" t="s">
        <v>108</v>
      </c>
      <c r="C53" s="78">
        <f>C54</f>
        <v>20927.560000000001</v>
      </c>
      <c r="D53" s="78">
        <f>D54</f>
        <v>30680</v>
      </c>
      <c r="E53" s="67"/>
      <c r="F53" s="67"/>
      <c r="G53" s="67"/>
    </row>
    <row r="54" spans="1:7" x14ac:dyDescent="0.25">
      <c r="A54" s="105" t="s">
        <v>41</v>
      </c>
      <c r="B54" s="43" t="s">
        <v>108</v>
      </c>
      <c r="C54" s="70">
        <v>20927.560000000001</v>
      </c>
      <c r="D54" s="70">
        <v>30680</v>
      </c>
      <c r="E54" s="67"/>
      <c r="F54" s="67"/>
      <c r="G54" s="67"/>
    </row>
    <row r="55" spans="1:7" x14ac:dyDescent="0.25">
      <c r="A55" s="76" t="s">
        <v>77</v>
      </c>
      <c r="B55" s="77" t="s">
        <v>78</v>
      </c>
      <c r="C55" s="78">
        <f>C56</f>
        <v>62401.2</v>
      </c>
      <c r="D55" s="78">
        <f>D56</f>
        <v>70360</v>
      </c>
      <c r="E55" s="72">
        <f>E56</f>
        <v>65450</v>
      </c>
      <c r="F55" s="72">
        <f t="shared" ref="F55:G55" si="13">F56</f>
        <v>70300</v>
      </c>
      <c r="G55" s="72">
        <f t="shared" si="13"/>
        <v>70250</v>
      </c>
    </row>
    <row r="56" spans="1:7" x14ac:dyDescent="0.25">
      <c r="A56" s="52" t="s">
        <v>79</v>
      </c>
      <c r="B56" s="43" t="s">
        <v>78</v>
      </c>
      <c r="C56" s="70">
        <v>62401.2</v>
      </c>
      <c r="D56" s="70">
        <v>70360</v>
      </c>
      <c r="E56" s="67">
        <v>65450</v>
      </c>
      <c r="F56" s="67">
        <v>70300</v>
      </c>
      <c r="G56" s="67">
        <v>70250</v>
      </c>
    </row>
    <row r="57" spans="1:7" x14ac:dyDescent="0.25">
      <c r="A57" s="76" t="s">
        <v>80</v>
      </c>
      <c r="B57" s="77" t="s">
        <v>81</v>
      </c>
      <c r="C57" s="78">
        <f>C58</f>
        <v>37.96</v>
      </c>
      <c r="D57" s="78">
        <f>D58</f>
        <v>30</v>
      </c>
      <c r="E57" s="72">
        <f>E58</f>
        <v>50</v>
      </c>
      <c r="F57" s="72">
        <f t="shared" ref="F57:G57" si="14">F58</f>
        <v>40</v>
      </c>
      <c r="G57" s="72">
        <f t="shared" si="14"/>
        <v>40</v>
      </c>
    </row>
    <row r="58" spans="1:7" x14ac:dyDescent="0.25">
      <c r="A58" s="52" t="s">
        <v>82</v>
      </c>
      <c r="B58" s="43" t="s">
        <v>81</v>
      </c>
      <c r="C58" s="79">
        <v>37.96</v>
      </c>
      <c r="D58" s="79">
        <v>30</v>
      </c>
      <c r="E58" s="79">
        <v>50</v>
      </c>
      <c r="F58" s="79">
        <v>40</v>
      </c>
      <c r="G58" s="79">
        <v>40</v>
      </c>
    </row>
    <row r="60" spans="1:7" x14ac:dyDescent="0.25">
      <c r="B60" s="136" t="s">
        <v>39</v>
      </c>
      <c r="C60" s="136"/>
      <c r="D60" s="136"/>
      <c r="E60" s="136"/>
      <c r="F60" s="136"/>
      <c r="G60" s="136"/>
    </row>
    <row r="61" spans="1:7" x14ac:dyDescent="0.25">
      <c r="B61" s="9"/>
      <c r="C61" s="9"/>
      <c r="D61" s="9"/>
      <c r="E61" s="9"/>
      <c r="F61" s="9"/>
      <c r="G61" s="9"/>
    </row>
    <row r="62" spans="1:7" ht="63" x14ac:dyDescent="0.25">
      <c r="A62" s="32" t="s">
        <v>36</v>
      </c>
      <c r="B62" s="34" t="s">
        <v>21</v>
      </c>
      <c r="C62" s="31" t="s">
        <v>60</v>
      </c>
      <c r="D62" s="31" t="s">
        <v>61</v>
      </c>
      <c r="E62" s="32" t="s">
        <v>64</v>
      </c>
      <c r="F62" s="32" t="s">
        <v>62</v>
      </c>
      <c r="G62" s="32" t="s">
        <v>63</v>
      </c>
    </row>
    <row r="63" spans="1:7" x14ac:dyDescent="0.25">
      <c r="A63" s="35">
        <v>1</v>
      </c>
      <c r="B63" s="35">
        <v>2</v>
      </c>
      <c r="C63" s="35">
        <v>3</v>
      </c>
      <c r="D63" s="35">
        <v>4</v>
      </c>
      <c r="E63" s="35">
        <v>5</v>
      </c>
      <c r="F63" s="35">
        <v>6</v>
      </c>
      <c r="G63" s="35">
        <v>7</v>
      </c>
    </row>
    <row r="64" spans="1:7" x14ac:dyDescent="0.25">
      <c r="A64" s="50"/>
      <c r="B64" s="37" t="s">
        <v>30</v>
      </c>
      <c r="C64" s="68">
        <f t="shared" ref="C64:D66" si="15">C65</f>
        <v>161394.71</v>
      </c>
      <c r="D64" s="68">
        <f t="shared" si="15"/>
        <v>233300</v>
      </c>
      <c r="E64" s="72">
        <f>E65</f>
        <v>257210</v>
      </c>
      <c r="F64" s="72">
        <f t="shared" ref="F64:G66" si="16">F65</f>
        <v>253550</v>
      </c>
      <c r="G64" s="72">
        <f t="shared" si="16"/>
        <v>260600</v>
      </c>
    </row>
    <row r="65" spans="1:7" x14ac:dyDescent="0.25">
      <c r="A65" s="50" t="s">
        <v>83</v>
      </c>
      <c r="B65" s="37" t="s">
        <v>84</v>
      </c>
      <c r="C65" s="68">
        <f t="shared" si="15"/>
        <v>161394.71</v>
      </c>
      <c r="D65" s="68">
        <f t="shared" si="15"/>
        <v>233300</v>
      </c>
      <c r="E65" s="72">
        <f>E66</f>
        <v>257210</v>
      </c>
      <c r="F65" s="72">
        <f t="shared" si="16"/>
        <v>253550</v>
      </c>
      <c r="G65" s="72">
        <f t="shared" si="16"/>
        <v>260600</v>
      </c>
    </row>
    <row r="66" spans="1:7" x14ac:dyDescent="0.25">
      <c r="A66" s="51" t="s">
        <v>85</v>
      </c>
      <c r="B66" s="40" t="s">
        <v>86</v>
      </c>
      <c r="C66" s="69">
        <f t="shared" si="15"/>
        <v>161394.71</v>
      </c>
      <c r="D66" s="69">
        <f t="shared" si="15"/>
        <v>233300</v>
      </c>
      <c r="E66" s="67">
        <f>E67</f>
        <v>257210</v>
      </c>
      <c r="F66" s="67">
        <f t="shared" si="16"/>
        <v>253550</v>
      </c>
      <c r="G66" s="67">
        <f t="shared" si="16"/>
        <v>260600</v>
      </c>
    </row>
    <row r="67" spans="1:7" x14ac:dyDescent="0.25">
      <c r="A67" s="52" t="s">
        <v>87</v>
      </c>
      <c r="B67" s="45" t="s">
        <v>88</v>
      </c>
      <c r="C67" s="74">
        <v>161394.71</v>
      </c>
      <c r="D67" s="74">
        <v>233300</v>
      </c>
      <c r="E67" s="67">
        <f>E20</f>
        <v>257210</v>
      </c>
      <c r="F67" s="67">
        <v>253550</v>
      </c>
      <c r="G67" s="67">
        <v>260600</v>
      </c>
    </row>
  </sheetData>
  <mergeCells count="4">
    <mergeCell ref="B60:G60"/>
    <mergeCell ref="A2:G2"/>
    <mergeCell ref="A4:G4"/>
    <mergeCell ref="A30:G30"/>
  </mergeCells>
  <pageMargins left="0.70866141732283472" right="0.70866141732283472" top="0.74803149606299213" bottom="0.74803149606299213" header="0.31496062992125984" footer="0.31496062992125984"/>
  <pageSetup paperSize="9" scale="87" orientation="landscape" r:id="rId1"/>
  <rowBreaks count="2" manualBreakCount="2">
    <brk id="28" max="6" man="1"/>
    <brk id="58" max="6" man="1"/>
  </row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32"/>
  <sheetViews>
    <sheetView workbookViewId="0">
      <selection activeCell="C18" sqref="C18:G18"/>
    </sheetView>
  </sheetViews>
  <sheetFormatPr defaultColWidth="8.85546875" defaultRowHeight="15.75" x14ac:dyDescent="0.25"/>
  <cols>
    <col min="1" max="1" width="7.85546875" style="23" bestFit="1" customWidth="1"/>
    <col min="2" max="2" width="44.7109375" style="23" customWidth="1"/>
    <col min="3" max="4" width="19.5703125" style="23" customWidth="1"/>
    <col min="5" max="8" width="19.42578125" style="23" customWidth="1"/>
    <col min="9" max="10" width="25.28515625" style="23" customWidth="1"/>
    <col min="11" max="16384" width="8.85546875" style="23"/>
  </cols>
  <sheetData>
    <row r="1" spans="1:10" x14ac:dyDescent="0.25">
      <c r="A1" s="4"/>
      <c r="B1" s="9"/>
      <c r="C1" s="9"/>
      <c r="D1" s="9"/>
      <c r="E1" s="9"/>
      <c r="F1" s="9"/>
      <c r="G1" s="9"/>
      <c r="H1" s="9"/>
      <c r="I1" s="9"/>
      <c r="J1" s="9"/>
    </row>
    <row r="2" spans="1:10" ht="15.6" customHeight="1" x14ac:dyDescent="0.25">
      <c r="A2" s="136" t="s">
        <v>42</v>
      </c>
      <c r="B2" s="136"/>
      <c r="C2" s="136"/>
      <c r="D2" s="136"/>
      <c r="E2" s="136"/>
      <c r="F2" s="136"/>
      <c r="G2" s="136"/>
      <c r="H2" s="3"/>
      <c r="I2" s="10"/>
      <c r="J2" s="10"/>
    </row>
    <row r="3" spans="1:10" x14ac:dyDescent="0.25">
      <c r="A3" s="9"/>
      <c r="B3" s="9"/>
      <c r="C3" s="9"/>
      <c r="D3" s="9"/>
      <c r="E3" s="9"/>
      <c r="F3" s="9"/>
      <c r="G3" s="9"/>
      <c r="H3" s="9"/>
      <c r="I3" s="33"/>
      <c r="J3" s="33"/>
    </row>
    <row r="4" spans="1:10" ht="15.6" customHeight="1" x14ac:dyDescent="0.25">
      <c r="A4" s="136" t="s">
        <v>43</v>
      </c>
      <c r="B4" s="136"/>
      <c r="C4" s="136"/>
      <c r="D4" s="136"/>
      <c r="E4" s="136"/>
      <c r="F4" s="136"/>
      <c r="G4" s="136"/>
      <c r="H4" s="3"/>
      <c r="I4" s="2"/>
      <c r="J4" s="2"/>
    </row>
    <row r="5" spans="1:10" x14ac:dyDescent="0.25">
      <c r="A5" s="9"/>
      <c r="B5" s="9"/>
      <c r="C5" s="9"/>
      <c r="D5" s="9"/>
      <c r="E5" s="9"/>
      <c r="F5" s="9"/>
      <c r="G5" s="9"/>
      <c r="H5" s="9"/>
      <c r="I5" s="33"/>
      <c r="J5" s="33"/>
    </row>
    <row r="6" spans="1:10" ht="63" x14ac:dyDescent="0.25">
      <c r="A6" s="32" t="s">
        <v>36</v>
      </c>
      <c r="B6" s="34" t="s">
        <v>21</v>
      </c>
      <c r="C6" s="31" t="s">
        <v>60</v>
      </c>
      <c r="D6" s="31" t="s">
        <v>61</v>
      </c>
      <c r="E6" s="32" t="s">
        <v>64</v>
      </c>
      <c r="F6" s="32" t="s">
        <v>62</v>
      </c>
      <c r="G6" s="32" t="s">
        <v>63</v>
      </c>
    </row>
    <row r="7" spans="1:10" s="36" customFormat="1" x14ac:dyDescent="0.25">
      <c r="A7" s="35">
        <v>1</v>
      </c>
      <c r="B7" s="35">
        <v>2</v>
      </c>
      <c r="C7" s="35">
        <v>3</v>
      </c>
      <c r="D7" s="35">
        <v>4</v>
      </c>
      <c r="E7" s="35">
        <v>5</v>
      </c>
      <c r="F7" s="35">
        <v>6</v>
      </c>
      <c r="G7" s="35">
        <v>7</v>
      </c>
    </row>
    <row r="8" spans="1:10" x14ac:dyDescent="0.25">
      <c r="A8" s="37">
        <v>8</v>
      </c>
      <c r="B8" s="37" t="s">
        <v>44</v>
      </c>
      <c r="C8" s="37"/>
      <c r="D8" s="37"/>
      <c r="E8" s="38"/>
      <c r="F8" s="38"/>
      <c r="G8" s="38"/>
    </row>
    <row r="9" spans="1:10" x14ac:dyDescent="0.25">
      <c r="A9" s="39">
        <v>84</v>
      </c>
      <c r="B9" s="40" t="s">
        <v>45</v>
      </c>
      <c r="C9" s="37"/>
      <c r="D9" s="37"/>
      <c r="E9" s="38"/>
      <c r="F9" s="38"/>
      <c r="G9" s="38"/>
    </row>
    <row r="10" spans="1:10" x14ac:dyDescent="0.25">
      <c r="A10" s="39" t="s">
        <v>27</v>
      </c>
      <c r="B10" s="44"/>
      <c r="C10" s="40"/>
      <c r="D10" s="40"/>
      <c r="E10" s="38"/>
      <c r="F10" s="38"/>
      <c r="G10" s="38"/>
    </row>
    <row r="11" spans="1:10" ht="31.5" x14ac:dyDescent="0.25">
      <c r="A11" s="37">
        <v>5</v>
      </c>
      <c r="B11" s="48" t="s">
        <v>46</v>
      </c>
      <c r="C11" s="40"/>
      <c r="D11" s="40"/>
      <c r="E11" s="38"/>
      <c r="F11" s="38"/>
      <c r="G11" s="38"/>
    </row>
    <row r="12" spans="1:10" ht="31.5" x14ac:dyDescent="0.25">
      <c r="A12" s="39">
        <v>54</v>
      </c>
      <c r="B12" s="49" t="s">
        <v>47</v>
      </c>
      <c r="C12" s="40"/>
      <c r="D12" s="40"/>
      <c r="E12" s="38"/>
      <c r="F12" s="38"/>
      <c r="G12" s="38"/>
    </row>
    <row r="13" spans="1:10" x14ac:dyDescent="0.25">
      <c r="A13" s="39" t="s">
        <v>27</v>
      </c>
      <c r="B13" s="48"/>
      <c r="C13" s="40"/>
      <c r="D13" s="40"/>
      <c r="E13" s="38"/>
      <c r="F13" s="38"/>
      <c r="G13" s="38"/>
    </row>
    <row r="16" spans="1:10" x14ac:dyDescent="0.25">
      <c r="B16" s="136" t="s">
        <v>48</v>
      </c>
      <c r="C16" s="136"/>
      <c r="D16" s="136"/>
      <c r="E16" s="136"/>
      <c r="F16" s="136"/>
      <c r="G16" s="136"/>
    </row>
    <row r="17" spans="1:7" x14ac:dyDescent="0.25">
      <c r="B17" s="9"/>
      <c r="C17" s="9"/>
      <c r="D17" s="9"/>
      <c r="E17" s="9"/>
      <c r="F17" s="9"/>
      <c r="G17" s="9"/>
    </row>
    <row r="18" spans="1:7" ht="63" x14ac:dyDescent="0.25">
      <c r="A18" s="32" t="s">
        <v>36</v>
      </c>
      <c r="B18" s="34" t="s">
        <v>21</v>
      </c>
      <c r="C18" s="31" t="s">
        <v>60</v>
      </c>
      <c r="D18" s="31" t="s">
        <v>61</v>
      </c>
      <c r="E18" s="32" t="s">
        <v>64</v>
      </c>
      <c r="F18" s="32" t="s">
        <v>62</v>
      </c>
      <c r="G18" s="32" t="s">
        <v>63</v>
      </c>
    </row>
    <row r="19" spans="1:7" ht="10.15" customHeight="1" x14ac:dyDescent="0.25">
      <c r="A19" s="35">
        <v>1</v>
      </c>
      <c r="B19" s="35">
        <v>2</v>
      </c>
      <c r="C19" s="35">
        <v>3</v>
      </c>
      <c r="D19" s="35">
        <v>4</v>
      </c>
      <c r="E19" s="35">
        <v>5</v>
      </c>
      <c r="F19" s="35">
        <v>6</v>
      </c>
      <c r="G19" s="35">
        <v>7</v>
      </c>
    </row>
    <row r="20" spans="1:7" x14ac:dyDescent="0.25">
      <c r="A20" s="37">
        <v>8</v>
      </c>
      <c r="B20" s="37" t="s">
        <v>54</v>
      </c>
      <c r="C20" s="37"/>
      <c r="D20" s="37"/>
      <c r="E20" s="38"/>
      <c r="F20" s="38"/>
      <c r="G20" s="38"/>
    </row>
    <row r="21" spans="1:7" x14ac:dyDescent="0.25">
      <c r="A21" s="39">
        <v>81</v>
      </c>
      <c r="B21" s="40" t="s">
        <v>55</v>
      </c>
      <c r="C21" s="40"/>
      <c r="D21" s="40"/>
      <c r="E21" s="38"/>
      <c r="F21" s="38"/>
      <c r="G21" s="38"/>
    </row>
    <row r="22" spans="1:7" x14ac:dyDescent="0.25">
      <c r="A22" s="53" t="s">
        <v>27</v>
      </c>
      <c r="B22" s="40"/>
      <c r="C22" s="54"/>
      <c r="D22" s="54"/>
      <c r="E22" s="54"/>
      <c r="F22" s="54"/>
      <c r="G22" s="54"/>
    </row>
    <row r="23" spans="1:7" x14ac:dyDescent="0.25">
      <c r="A23" s="54"/>
      <c r="B23" s="55"/>
      <c r="C23" s="54"/>
      <c r="D23" s="54"/>
      <c r="E23" s="54"/>
      <c r="F23" s="54"/>
      <c r="G23" s="54"/>
    </row>
    <row r="24" spans="1:7" x14ac:dyDescent="0.25">
      <c r="A24" s="54"/>
      <c r="B24" s="37" t="s">
        <v>49</v>
      </c>
      <c r="C24" s="54"/>
      <c r="D24" s="54"/>
      <c r="E24" s="54"/>
      <c r="F24" s="54"/>
      <c r="G24" s="54"/>
    </row>
    <row r="25" spans="1:7" x14ac:dyDescent="0.25">
      <c r="A25" s="37">
        <v>1</v>
      </c>
      <c r="B25" s="37" t="s">
        <v>37</v>
      </c>
      <c r="C25" s="37"/>
      <c r="D25" s="37"/>
      <c r="E25" s="38"/>
      <c r="F25" s="38"/>
      <c r="G25" s="38"/>
    </row>
    <row r="26" spans="1:7" x14ac:dyDescent="0.25">
      <c r="A26" s="39">
        <v>11</v>
      </c>
      <c r="B26" s="40" t="s">
        <v>37</v>
      </c>
      <c r="C26" s="40"/>
      <c r="D26" s="40"/>
      <c r="E26" s="38"/>
      <c r="F26" s="38"/>
      <c r="G26" s="38"/>
    </row>
    <row r="27" spans="1:7" x14ac:dyDescent="0.25">
      <c r="A27" s="53" t="s">
        <v>27</v>
      </c>
      <c r="B27" s="56"/>
      <c r="C27" s="54"/>
      <c r="D27" s="54"/>
      <c r="E27" s="54"/>
      <c r="F27" s="54"/>
      <c r="G27" s="54"/>
    </row>
    <row r="28" spans="1:7" x14ac:dyDescent="0.25">
      <c r="A28" s="37">
        <v>3</v>
      </c>
      <c r="B28" s="37" t="s">
        <v>38</v>
      </c>
      <c r="C28" s="37"/>
      <c r="D28" s="37"/>
      <c r="E28" s="38"/>
      <c r="F28" s="38"/>
      <c r="G28" s="38"/>
    </row>
    <row r="29" spans="1:7" x14ac:dyDescent="0.25">
      <c r="A29" s="39">
        <v>31</v>
      </c>
      <c r="B29" s="40" t="s">
        <v>38</v>
      </c>
      <c r="C29" s="40"/>
      <c r="D29" s="40"/>
      <c r="E29" s="38"/>
      <c r="F29" s="38"/>
      <c r="G29" s="38"/>
    </row>
    <row r="30" spans="1:7" x14ac:dyDescent="0.25">
      <c r="A30" s="37">
        <v>4</v>
      </c>
      <c r="B30" s="37" t="s">
        <v>53</v>
      </c>
      <c r="C30" s="37"/>
      <c r="D30" s="37"/>
      <c r="E30" s="38"/>
      <c r="F30" s="38"/>
      <c r="G30" s="38"/>
    </row>
    <row r="31" spans="1:7" x14ac:dyDescent="0.25">
      <c r="A31" s="39">
        <v>43</v>
      </c>
      <c r="B31" s="40" t="s">
        <v>52</v>
      </c>
      <c r="C31" s="40"/>
      <c r="D31" s="40"/>
      <c r="E31" s="38"/>
      <c r="F31" s="38"/>
      <c r="G31" s="38"/>
    </row>
    <row r="32" spans="1:7" x14ac:dyDescent="0.25">
      <c r="A32" s="39" t="s">
        <v>27</v>
      </c>
      <c r="B32" s="40"/>
      <c r="C32" s="40"/>
      <c r="D32" s="40"/>
      <c r="E32" s="38"/>
      <c r="F32" s="38"/>
      <c r="G32" s="38"/>
    </row>
  </sheetData>
  <mergeCells count="3">
    <mergeCell ref="B16:G16"/>
    <mergeCell ref="A2:G2"/>
    <mergeCell ref="A4:G4"/>
  </mergeCells>
  <pageMargins left="0.7" right="0.7" top="0.75" bottom="0.75" header="0.3" footer="0.3"/>
  <pageSetup paperSize="9" scale="80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61"/>
  <sheetViews>
    <sheetView tabSelected="1" workbookViewId="0">
      <selection activeCell="C25" sqref="C25"/>
    </sheetView>
  </sheetViews>
  <sheetFormatPr defaultColWidth="8.85546875" defaultRowHeight="15.75" x14ac:dyDescent="0.25"/>
  <cols>
    <col min="1" max="1" width="35.28515625" style="23" customWidth="1"/>
    <col min="2" max="2" width="35.5703125" style="23" customWidth="1"/>
    <col min="3" max="7" width="25.28515625" style="23" customWidth="1"/>
    <col min="8" max="16384" width="8.85546875" style="23"/>
  </cols>
  <sheetData>
    <row r="1" spans="1:7" x14ac:dyDescent="0.25">
      <c r="A1" s="4"/>
      <c r="B1" s="9"/>
      <c r="C1" s="9"/>
      <c r="D1" s="9"/>
      <c r="E1" s="9"/>
      <c r="F1" s="33"/>
      <c r="G1" s="33"/>
    </row>
    <row r="2" spans="1:7" x14ac:dyDescent="0.25">
      <c r="A2" s="136" t="s">
        <v>50</v>
      </c>
      <c r="B2" s="139"/>
      <c r="C2" s="139"/>
      <c r="D2" s="139"/>
      <c r="E2" s="139"/>
      <c r="F2" s="139"/>
      <c r="G2" s="139"/>
    </row>
    <row r="3" spans="1:7" x14ac:dyDescent="0.25">
      <c r="A3" s="9"/>
      <c r="B3" s="9"/>
      <c r="C3" s="9"/>
      <c r="D3" s="9"/>
      <c r="E3" s="9"/>
      <c r="F3" s="33"/>
      <c r="G3" s="33"/>
    </row>
    <row r="4" spans="1:7" ht="31.5" x14ac:dyDescent="0.25">
      <c r="A4" s="32" t="s">
        <v>51</v>
      </c>
      <c r="B4" s="32" t="s">
        <v>21</v>
      </c>
      <c r="C4" s="31" t="s">
        <v>60</v>
      </c>
      <c r="D4" s="31" t="s">
        <v>61</v>
      </c>
      <c r="E4" s="32" t="s">
        <v>64</v>
      </c>
      <c r="F4" s="32" t="s">
        <v>62</v>
      </c>
      <c r="G4" s="32" t="s">
        <v>63</v>
      </c>
    </row>
    <row r="5" spans="1:7" s="36" customFormat="1" x14ac:dyDescent="0.25">
      <c r="A5" s="35">
        <v>1</v>
      </c>
      <c r="B5" s="35">
        <v>2</v>
      </c>
      <c r="C5" s="35">
        <v>3</v>
      </c>
      <c r="D5" s="35">
        <v>4</v>
      </c>
      <c r="E5" s="35">
        <v>5</v>
      </c>
      <c r="F5" s="35">
        <v>6</v>
      </c>
      <c r="G5" s="35">
        <v>7</v>
      </c>
    </row>
    <row r="6" spans="1:7" s="36" customFormat="1" x14ac:dyDescent="0.25">
      <c r="A6" s="80">
        <v>48015</v>
      </c>
      <c r="B6" s="80" t="s">
        <v>89</v>
      </c>
      <c r="C6" s="81"/>
      <c r="D6" s="81"/>
      <c r="E6" s="81"/>
      <c r="F6" s="81"/>
      <c r="G6" s="81"/>
    </row>
    <row r="7" spans="1:7" x14ac:dyDescent="0.25">
      <c r="A7" s="57" t="s">
        <v>90</v>
      </c>
      <c r="B7" s="57" t="s">
        <v>91</v>
      </c>
      <c r="C7" s="88"/>
      <c r="D7" s="88"/>
      <c r="E7" s="88"/>
      <c r="F7" s="88"/>
      <c r="G7" s="88"/>
    </row>
    <row r="8" spans="1:7" x14ac:dyDescent="0.25">
      <c r="A8" s="58" t="s">
        <v>101</v>
      </c>
      <c r="B8" s="57" t="s">
        <v>92</v>
      </c>
      <c r="C8" s="88">
        <f>C9+C10+C12+C13+C11</f>
        <v>161394.60999999999</v>
      </c>
      <c r="D8" s="88">
        <f>D9+D10+D12+D13+D11</f>
        <v>233300</v>
      </c>
      <c r="E8" s="88">
        <f t="shared" ref="E8:G8" si="0">E9+E10+E12+E13</f>
        <v>257210</v>
      </c>
      <c r="F8" s="88">
        <f t="shared" si="0"/>
        <v>253550</v>
      </c>
      <c r="G8" s="88">
        <f t="shared" si="0"/>
        <v>260600</v>
      </c>
    </row>
    <row r="9" spans="1:7" x14ac:dyDescent="0.25">
      <c r="A9" s="59" t="s">
        <v>93</v>
      </c>
      <c r="B9" s="60" t="s">
        <v>37</v>
      </c>
      <c r="C9" s="102">
        <f>C16+C35</f>
        <v>78027.990000000005</v>
      </c>
      <c r="D9" s="102">
        <f>D16+D35</f>
        <v>132230</v>
      </c>
      <c r="E9" s="102">
        <f t="shared" ref="E9:G9" si="1">E16+E35</f>
        <v>154610</v>
      </c>
      <c r="F9" s="102">
        <f t="shared" si="1"/>
        <v>144210</v>
      </c>
      <c r="G9" s="102">
        <f t="shared" si="1"/>
        <v>150310</v>
      </c>
    </row>
    <row r="10" spans="1:7" x14ac:dyDescent="0.25">
      <c r="A10" s="61" t="s">
        <v>106</v>
      </c>
      <c r="B10" s="60" t="s">
        <v>38</v>
      </c>
      <c r="C10" s="102"/>
      <c r="D10" s="102"/>
      <c r="E10" s="102">
        <f t="shared" ref="E10:G10" si="2">E20</f>
        <v>37100</v>
      </c>
      <c r="F10" s="102">
        <f t="shared" si="2"/>
        <v>39000</v>
      </c>
      <c r="G10" s="102">
        <f t="shared" si="2"/>
        <v>40000</v>
      </c>
    </row>
    <row r="11" spans="1:7" x14ac:dyDescent="0.25">
      <c r="A11" s="61" t="s">
        <v>94</v>
      </c>
      <c r="B11" s="60" t="s">
        <v>53</v>
      </c>
      <c r="C11" s="102">
        <f>C24</f>
        <v>20927.46</v>
      </c>
      <c r="D11" s="102">
        <f>D24</f>
        <v>30680</v>
      </c>
      <c r="E11" s="102"/>
      <c r="F11" s="102"/>
      <c r="G11" s="102"/>
    </row>
    <row r="12" spans="1:7" x14ac:dyDescent="0.25">
      <c r="A12" s="61" t="s">
        <v>95</v>
      </c>
      <c r="B12" s="60" t="s">
        <v>78</v>
      </c>
      <c r="C12" s="102">
        <f>C28</f>
        <v>62401.2</v>
      </c>
      <c r="D12" s="102">
        <f>D28</f>
        <v>70360</v>
      </c>
      <c r="E12" s="102">
        <f t="shared" ref="E12:G12" si="3">E28</f>
        <v>65450</v>
      </c>
      <c r="F12" s="102">
        <f t="shared" si="3"/>
        <v>70300</v>
      </c>
      <c r="G12" s="102">
        <f t="shared" si="3"/>
        <v>70250</v>
      </c>
    </row>
    <row r="13" spans="1:7" x14ac:dyDescent="0.25">
      <c r="A13" s="61" t="s">
        <v>96</v>
      </c>
      <c r="B13" s="60" t="s">
        <v>81</v>
      </c>
      <c r="C13" s="102">
        <f>C32</f>
        <v>37.96</v>
      </c>
      <c r="D13" s="102">
        <f>D32</f>
        <v>30</v>
      </c>
      <c r="E13" s="102">
        <f t="shared" ref="E13:G13" si="4">E32</f>
        <v>50</v>
      </c>
      <c r="F13" s="102">
        <f t="shared" si="4"/>
        <v>40</v>
      </c>
      <c r="G13" s="102">
        <f t="shared" si="4"/>
        <v>40</v>
      </c>
    </row>
    <row r="14" spans="1:7" s="63" customFormat="1" ht="31.5" x14ac:dyDescent="0.25">
      <c r="A14" s="62" t="s">
        <v>97</v>
      </c>
      <c r="B14" s="57" t="s">
        <v>98</v>
      </c>
      <c r="C14" s="87"/>
      <c r="D14" s="87"/>
      <c r="E14" s="87"/>
      <c r="F14" s="87"/>
      <c r="G14" s="87"/>
    </row>
    <row r="15" spans="1:7" ht="24" customHeight="1" x14ac:dyDescent="0.25">
      <c r="A15" s="64" t="s">
        <v>99</v>
      </c>
      <c r="B15" s="57" t="s">
        <v>100</v>
      </c>
      <c r="C15" s="72">
        <f>C17+C21+C29+C33+C36</f>
        <v>140467.15</v>
      </c>
      <c r="D15" s="72">
        <f>D17+D21+D29+D33+D36</f>
        <v>202620</v>
      </c>
      <c r="E15" s="72">
        <f t="shared" ref="E15:G15" si="5">E17+E21+E29+E33+E36</f>
        <v>257210</v>
      </c>
      <c r="F15" s="72">
        <f t="shared" si="5"/>
        <v>253550</v>
      </c>
      <c r="G15" s="72">
        <f t="shared" si="5"/>
        <v>260600</v>
      </c>
    </row>
    <row r="16" spans="1:7" x14ac:dyDescent="0.25">
      <c r="A16" s="59" t="s">
        <v>93</v>
      </c>
      <c r="B16" s="60" t="s">
        <v>37</v>
      </c>
      <c r="C16" s="102">
        <f>C17</f>
        <v>77651.740000000005</v>
      </c>
      <c r="D16" s="102">
        <f>D17</f>
        <v>127230</v>
      </c>
      <c r="E16" s="102">
        <f t="shared" ref="E16:G16" si="6">E17</f>
        <v>144610</v>
      </c>
      <c r="F16" s="102">
        <f t="shared" si="6"/>
        <v>142210</v>
      </c>
      <c r="G16" s="103">
        <f t="shared" si="6"/>
        <v>147310</v>
      </c>
    </row>
    <row r="17" spans="1:7" x14ac:dyDescent="0.25">
      <c r="A17" s="86">
        <v>3</v>
      </c>
      <c r="B17" s="84" t="s">
        <v>31</v>
      </c>
      <c r="C17" s="72">
        <f>C18+C19</f>
        <v>77651.740000000005</v>
      </c>
      <c r="D17" s="72">
        <f>D18+D19</f>
        <v>127230</v>
      </c>
      <c r="E17" s="72">
        <f t="shared" ref="E17:G17" si="7">E18+E19</f>
        <v>144610</v>
      </c>
      <c r="F17" s="72">
        <f t="shared" si="7"/>
        <v>142210</v>
      </c>
      <c r="G17" s="85">
        <f t="shared" si="7"/>
        <v>147310</v>
      </c>
    </row>
    <row r="18" spans="1:7" x14ac:dyDescent="0.25">
      <c r="A18" s="66">
        <v>31</v>
      </c>
      <c r="B18" s="65" t="s">
        <v>32</v>
      </c>
      <c r="C18" s="67">
        <v>68586.05</v>
      </c>
      <c r="D18" s="67">
        <v>110060</v>
      </c>
      <c r="E18" s="67">
        <v>130710</v>
      </c>
      <c r="F18" s="67">
        <v>131000</v>
      </c>
      <c r="G18" s="73">
        <v>135000</v>
      </c>
    </row>
    <row r="19" spans="1:7" x14ac:dyDescent="0.25">
      <c r="A19" s="66">
        <v>32</v>
      </c>
      <c r="B19" s="65" t="s">
        <v>33</v>
      </c>
      <c r="C19" s="67">
        <v>9065.69</v>
      </c>
      <c r="D19" s="67">
        <v>17170</v>
      </c>
      <c r="E19" s="67">
        <v>13900</v>
      </c>
      <c r="F19" s="67">
        <v>11210</v>
      </c>
      <c r="G19" s="73">
        <v>12310</v>
      </c>
    </row>
    <row r="20" spans="1:7" x14ac:dyDescent="0.25">
      <c r="A20" s="61" t="s">
        <v>106</v>
      </c>
      <c r="B20" s="60" t="s">
        <v>38</v>
      </c>
      <c r="C20" s="102">
        <f>C21</f>
        <v>0</v>
      </c>
      <c r="D20" s="102">
        <f>D21</f>
        <v>0</v>
      </c>
      <c r="E20" s="102">
        <f t="shared" ref="E20:G20" si="8">E21</f>
        <v>37100</v>
      </c>
      <c r="F20" s="102">
        <f t="shared" si="8"/>
        <v>39000</v>
      </c>
      <c r="G20" s="103">
        <f t="shared" si="8"/>
        <v>40000</v>
      </c>
    </row>
    <row r="21" spans="1:7" x14ac:dyDescent="0.25">
      <c r="A21" s="86">
        <v>3</v>
      </c>
      <c r="B21" s="84" t="s">
        <v>31</v>
      </c>
      <c r="C21" s="72">
        <f>C22+C23</f>
        <v>0</v>
      </c>
      <c r="D21" s="72">
        <f>D22+D23</f>
        <v>0</v>
      </c>
      <c r="E21" s="72">
        <f t="shared" ref="E21:G21" si="9">E22+E23</f>
        <v>37100</v>
      </c>
      <c r="F21" s="72">
        <f t="shared" si="9"/>
        <v>39000</v>
      </c>
      <c r="G21" s="85">
        <f t="shared" si="9"/>
        <v>40000</v>
      </c>
    </row>
    <row r="22" spans="1:7" x14ac:dyDescent="0.25">
      <c r="A22" s="66">
        <v>32</v>
      </c>
      <c r="B22" s="65" t="s">
        <v>33</v>
      </c>
      <c r="C22" s="67"/>
      <c r="D22" s="67"/>
      <c r="E22" s="67">
        <v>35600</v>
      </c>
      <c r="F22" s="67">
        <v>37450</v>
      </c>
      <c r="G22" s="73">
        <v>38400</v>
      </c>
    </row>
    <row r="23" spans="1:7" x14ac:dyDescent="0.25">
      <c r="A23" s="66">
        <v>34</v>
      </c>
      <c r="B23" s="65" t="s">
        <v>75</v>
      </c>
      <c r="C23" s="67"/>
      <c r="D23" s="67"/>
      <c r="E23" s="67">
        <v>1500</v>
      </c>
      <c r="F23" s="67">
        <v>1550</v>
      </c>
      <c r="G23" s="73">
        <v>1600</v>
      </c>
    </row>
    <row r="24" spans="1:7" x14ac:dyDescent="0.25">
      <c r="A24" s="61" t="s">
        <v>94</v>
      </c>
      <c r="B24" s="60" t="s">
        <v>53</v>
      </c>
      <c r="C24" s="67">
        <f>C25</f>
        <v>20927.46</v>
      </c>
      <c r="D24" s="67">
        <f>D25</f>
        <v>30680</v>
      </c>
      <c r="E24" s="67"/>
      <c r="F24" s="67"/>
      <c r="G24" s="73"/>
    </row>
    <row r="25" spans="1:7" x14ac:dyDescent="0.25">
      <c r="A25" s="86">
        <v>3</v>
      </c>
      <c r="B25" s="84" t="s">
        <v>31</v>
      </c>
      <c r="C25" s="72">
        <f>C26+C27</f>
        <v>20927.46</v>
      </c>
      <c r="D25" s="72">
        <f>D26+D27</f>
        <v>30680</v>
      </c>
      <c r="E25" s="72"/>
      <c r="F25" s="72"/>
      <c r="G25" s="85"/>
    </row>
    <row r="26" spans="1:7" x14ac:dyDescent="0.25">
      <c r="A26" s="66">
        <v>32</v>
      </c>
      <c r="B26" s="65" t="s">
        <v>33</v>
      </c>
      <c r="C26" s="67">
        <v>20258.25</v>
      </c>
      <c r="D26" s="67">
        <v>29920</v>
      </c>
      <c r="E26" s="67"/>
      <c r="F26" s="67"/>
      <c r="G26" s="73"/>
    </row>
    <row r="27" spans="1:7" x14ac:dyDescent="0.25">
      <c r="A27" s="66">
        <v>34</v>
      </c>
      <c r="B27" s="65" t="s">
        <v>75</v>
      </c>
      <c r="C27" s="67">
        <v>669.21</v>
      </c>
      <c r="D27" s="67">
        <v>760</v>
      </c>
      <c r="E27" s="67"/>
      <c r="F27" s="67"/>
      <c r="G27" s="73"/>
    </row>
    <row r="28" spans="1:7" x14ac:dyDescent="0.25">
      <c r="A28" s="61" t="s">
        <v>95</v>
      </c>
      <c r="B28" s="60" t="s">
        <v>78</v>
      </c>
      <c r="C28" s="102">
        <f>C29</f>
        <v>62401.2</v>
      </c>
      <c r="D28" s="102">
        <f>D29</f>
        <v>70360</v>
      </c>
      <c r="E28" s="102">
        <f t="shared" ref="E28:G28" si="10">E29</f>
        <v>65450</v>
      </c>
      <c r="F28" s="102">
        <f t="shared" si="10"/>
        <v>70300</v>
      </c>
      <c r="G28" s="102">
        <f t="shared" si="10"/>
        <v>70250</v>
      </c>
    </row>
    <row r="29" spans="1:7" s="63" customFormat="1" x14ac:dyDescent="0.25">
      <c r="A29" s="86">
        <v>3</v>
      </c>
      <c r="B29" s="84" t="s">
        <v>31</v>
      </c>
      <c r="C29" s="100">
        <f>C30+C31</f>
        <v>62401.2</v>
      </c>
      <c r="D29" s="89">
        <f>D30+D31</f>
        <v>70360</v>
      </c>
      <c r="E29" s="100">
        <f t="shared" ref="E29:G29" si="11">E30+E31</f>
        <v>65450</v>
      </c>
      <c r="F29" s="100">
        <f t="shared" si="11"/>
        <v>70300</v>
      </c>
      <c r="G29" s="100">
        <f t="shared" si="11"/>
        <v>70250</v>
      </c>
    </row>
    <row r="30" spans="1:7" x14ac:dyDescent="0.25">
      <c r="A30" s="66">
        <v>31</v>
      </c>
      <c r="B30" s="65" t="s">
        <v>32</v>
      </c>
      <c r="C30" s="67">
        <v>62142</v>
      </c>
      <c r="D30" s="67">
        <v>70000</v>
      </c>
      <c r="E30" s="67">
        <v>65000</v>
      </c>
      <c r="F30" s="67">
        <v>70000</v>
      </c>
      <c r="G30" s="67">
        <v>70000</v>
      </c>
    </row>
    <row r="31" spans="1:7" x14ac:dyDescent="0.25">
      <c r="A31" s="66">
        <v>32</v>
      </c>
      <c r="B31" s="65" t="s">
        <v>33</v>
      </c>
      <c r="C31" s="67">
        <v>259.2</v>
      </c>
      <c r="D31" s="67">
        <v>360</v>
      </c>
      <c r="E31" s="67">
        <v>450</v>
      </c>
      <c r="F31" s="67">
        <v>300</v>
      </c>
      <c r="G31" s="73">
        <v>250</v>
      </c>
    </row>
    <row r="32" spans="1:7" x14ac:dyDescent="0.25">
      <c r="A32" s="61" t="s">
        <v>96</v>
      </c>
      <c r="B32" s="60" t="s">
        <v>81</v>
      </c>
      <c r="C32" s="102">
        <f t="shared" ref="C32:E33" si="12">C33</f>
        <v>37.96</v>
      </c>
      <c r="D32" s="102">
        <f t="shared" si="12"/>
        <v>30</v>
      </c>
      <c r="E32" s="102">
        <f t="shared" si="12"/>
        <v>50</v>
      </c>
      <c r="F32" s="102">
        <f t="shared" ref="F32:G33" si="13">F33</f>
        <v>40</v>
      </c>
      <c r="G32" s="103">
        <f t="shared" si="13"/>
        <v>40</v>
      </c>
    </row>
    <row r="33" spans="1:7" x14ac:dyDescent="0.25">
      <c r="A33" s="86">
        <v>3</v>
      </c>
      <c r="B33" s="84" t="s">
        <v>31</v>
      </c>
      <c r="C33" s="72">
        <f t="shared" si="12"/>
        <v>37.96</v>
      </c>
      <c r="D33" s="72">
        <f t="shared" si="12"/>
        <v>30</v>
      </c>
      <c r="E33" s="72">
        <f t="shared" si="12"/>
        <v>50</v>
      </c>
      <c r="F33" s="72">
        <f t="shared" si="13"/>
        <v>40</v>
      </c>
      <c r="G33" s="85">
        <f t="shared" si="13"/>
        <v>40</v>
      </c>
    </row>
    <row r="34" spans="1:7" x14ac:dyDescent="0.25">
      <c r="A34" s="66">
        <v>32</v>
      </c>
      <c r="B34" s="65" t="s">
        <v>33</v>
      </c>
      <c r="C34" s="67">
        <v>37.96</v>
      </c>
      <c r="D34" s="67">
        <v>30</v>
      </c>
      <c r="E34" s="67">
        <v>50</v>
      </c>
      <c r="F34" s="67">
        <v>40</v>
      </c>
      <c r="G34" s="73">
        <v>40</v>
      </c>
    </row>
    <row r="35" spans="1:7" x14ac:dyDescent="0.25">
      <c r="A35" s="59" t="s">
        <v>93</v>
      </c>
      <c r="B35" s="60" t="s">
        <v>37</v>
      </c>
      <c r="C35" s="102">
        <f t="shared" ref="C35:E36" si="14">C36</f>
        <v>376.25</v>
      </c>
      <c r="D35" s="102">
        <f t="shared" si="14"/>
        <v>5000</v>
      </c>
      <c r="E35" s="102">
        <f t="shared" si="14"/>
        <v>10000</v>
      </c>
      <c r="F35" s="102">
        <f t="shared" ref="F35:G36" si="15">F36</f>
        <v>2000</v>
      </c>
      <c r="G35" s="103">
        <f t="shared" si="15"/>
        <v>3000</v>
      </c>
    </row>
    <row r="36" spans="1:7" ht="31.5" x14ac:dyDescent="0.25">
      <c r="A36" s="83">
        <v>4</v>
      </c>
      <c r="B36" s="84" t="s">
        <v>34</v>
      </c>
      <c r="C36" s="72">
        <f t="shared" si="14"/>
        <v>376.25</v>
      </c>
      <c r="D36" s="72">
        <f t="shared" si="14"/>
        <v>5000</v>
      </c>
      <c r="E36" s="72">
        <f t="shared" si="14"/>
        <v>10000</v>
      </c>
      <c r="F36" s="72">
        <f t="shared" si="15"/>
        <v>2000</v>
      </c>
      <c r="G36" s="85">
        <f t="shared" si="15"/>
        <v>3000</v>
      </c>
    </row>
    <row r="37" spans="1:7" ht="31.5" x14ac:dyDescent="0.25">
      <c r="A37" s="82">
        <v>42</v>
      </c>
      <c r="B37" s="65" t="s">
        <v>34</v>
      </c>
      <c r="C37" s="67">
        <v>376.25</v>
      </c>
      <c r="D37" s="67">
        <v>5000</v>
      </c>
      <c r="E37" s="67">
        <v>10000</v>
      </c>
      <c r="F37" s="67">
        <v>2000</v>
      </c>
      <c r="G37" s="73">
        <v>3000</v>
      </c>
    </row>
    <row r="39" spans="1:7" x14ac:dyDescent="0.25">
      <c r="A39" s="137" t="s">
        <v>65</v>
      </c>
      <c r="B39" s="137"/>
      <c r="C39" s="137"/>
      <c r="D39" s="137"/>
      <c r="E39" s="137"/>
      <c r="F39" s="137"/>
      <c r="G39" s="137"/>
    </row>
    <row r="41" spans="1:7" ht="33" customHeight="1" x14ac:dyDescent="0.25">
      <c r="A41" s="140" t="s">
        <v>102</v>
      </c>
      <c r="B41" s="140"/>
      <c r="C41" s="140"/>
      <c r="D41" s="140"/>
      <c r="E41" s="140"/>
      <c r="F41" s="140"/>
      <c r="G41" s="140"/>
    </row>
    <row r="43" spans="1:7" x14ac:dyDescent="0.25">
      <c r="A43" s="137" t="s">
        <v>66</v>
      </c>
      <c r="B43" s="137"/>
      <c r="C43" s="137"/>
      <c r="D43" s="137"/>
      <c r="E43" s="137"/>
      <c r="F43" s="137"/>
      <c r="G43" s="137"/>
    </row>
    <row r="45" spans="1:7" ht="32.25" customHeight="1" x14ac:dyDescent="0.25">
      <c r="A45" s="141" t="s">
        <v>109</v>
      </c>
      <c r="B45" s="141"/>
      <c r="C45" s="141"/>
      <c r="D45" s="141"/>
      <c r="E45" s="141"/>
      <c r="F45" s="141"/>
      <c r="G45" s="141"/>
    </row>
    <row r="47" spans="1:7" x14ac:dyDescent="0.25">
      <c r="A47" s="137" t="s">
        <v>67</v>
      </c>
      <c r="B47" s="137"/>
      <c r="C47" s="137"/>
      <c r="D47" s="137"/>
      <c r="E47" s="137"/>
      <c r="F47" s="137"/>
      <c r="G47" s="137"/>
    </row>
    <row r="49" spans="1:7" x14ac:dyDescent="0.25">
      <c r="A49" s="138" t="s">
        <v>68</v>
      </c>
      <c r="B49" s="138"/>
      <c r="C49" s="138"/>
      <c r="D49" s="138"/>
      <c r="E49" s="138"/>
      <c r="F49" s="138"/>
      <c r="G49" s="138"/>
    </row>
    <row r="51" spans="1:7" x14ac:dyDescent="0.25">
      <c r="A51" s="137" t="s">
        <v>69</v>
      </c>
      <c r="B51" s="137"/>
      <c r="C51" s="137"/>
      <c r="D51" s="137"/>
      <c r="E51" s="137"/>
      <c r="F51" s="137"/>
      <c r="G51" s="137"/>
    </row>
    <row r="53" spans="1:7" x14ac:dyDescent="0.25">
      <c r="A53" s="138" t="s">
        <v>103</v>
      </c>
      <c r="B53" s="138"/>
      <c r="C53" s="138"/>
      <c r="D53" s="138"/>
      <c r="E53" s="138"/>
      <c r="F53" s="138"/>
      <c r="G53" s="138"/>
    </row>
    <row r="55" spans="1:7" x14ac:dyDescent="0.25">
      <c r="A55" s="137" t="s">
        <v>70</v>
      </c>
      <c r="B55" s="137"/>
      <c r="C55" s="137"/>
      <c r="D55" s="137"/>
      <c r="E55" s="137"/>
      <c r="F55" s="137"/>
      <c r="G55" s="137"/>
    </row>
    <row r="57" spans="1:7" x14ac:dyDescent="0.25">
      <c r="A57" s="23" t="s">
        <v>111</v>
      </c>
    </row>
    <row r="58" spans="1:7" x14ac:dyDescent="0.25">
      <c r="A58" s="23" t="s">
        <v>104</v>
      </c>
    </row>
    <row r="59" spans="1:7" x14ac:dyDescent="0.25">
      <c r="A59" s="23" t="s">
        <v>112</v>
      </c>
    </row>
    <row r="60" spans="1:7" x14ac:dyDescent="0.25">
      <c r="F60" s="137" t="s">
        <v>71</v>
      </c>
      <c r="G60" s="137"/>
    </row>
    <row r="61" spans="1:7" x14ac:dyDescent="0.25">
      <c r="F61" s="137" t="s">
        <v>72</v>
      </c>
      <c r="G61" s="137"/>
    </row>
  </sheetData>
  <mergeCells count="12">
    <mergeCell ref="A2:G2"/>
    <mergeCell ref="A39:G39"/>
    <mergeCell ref="A41:G41"/>
    <mergeCell ref="A43:G43"/>
    <mergeCell ref="A45:G45"/>
    <mergeCell ref="F60:G60"/>
    <mergeCell ref="F61:G61"/>
    <mergeCell ref="A47:G47"/>
    <mergeCell ref="A49:G49"/>
    <mergeCell ref="A51:G51"/>
    <mergeCell ref="A53:G53"/>
    <mergeCell ref="A55:G55"/>
  </mergeCells>
  <pageMargins left="0.7" right="0.7" top="0.75" bottom="0.75" header="0.3" footer="0.3"/>
  <pageSetup paperSize="9" scale="66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Radni listovi</vt:lpstr>
      </vt:variant>
      <vt:variant>
        <vt:i4>4</vt:i4>
      </vt:variant>
      <vt:variant>
        <vt:lpstr>Imenovani rasponi</vt:lpstr>
      </vt:variant>
      <vt:variant>
        <vt:i4>3</vt:i4>
      </vt:variant>
    </vt:vector>
  </HeadingPairs>
  <TitlesOfParts>
    <vt:vector size="7" baseType="lpstr">
      <vt:lpstr>Sažetak</vt:lpstr>
      <vt:lpstr> Račun prihoda i rashoda</vt:lpstr>
      <vt:lpstr> Račun financiranja</vt:lpstr>
      <vt:lpstr>Posebni dio</vt:lpstr>
      <vt:lpstr>' Račun financiranja'!Podrucje_ispisa</vt:lpstr>
      <vt:lpstr>' Račun prihoda i rashoda'!Podrucje_ispisa</vt:lpstr>
      <vt:lpstr>'Posebni dio'!Podrucje_ispisa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2026-01-05T06:42:10Z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BExAnalyzer_OldName">
    <vt:lpwstr>Prilog 1. Format izgleda proračuna i financijskog plana proračunskog korisnika.xlsx</vt:lpwstr>
  </property>
</Properties>
</file>