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Bregunica\2024\Financijski plan 2024\"/>
    </mc:Choice>
  </mc:AlternateContent>
  <bookViews>
    <workbookView xWindow="0" yWindow="0" windowWidth="28800" windowHeight="11730" firstSheet="1" activeTab="6"/>
  </bookViews>
  <sheets>
    <sheet name="SAŽETAK" sheetId="10" r:id="rId1"/>
    <sheet name=" Račun prihoda i rashoda" sheetId="3" r:id="rId2"/>
    <sheet name="izvori financiranja" sheetId="11" r:id="rId3"/>
    <sheet name="Rashodi prema funkcijskoj kl" sheetId="5" r:id="rId4"/>
    <sheet name="Račun financiranja" sheetId="6" r:id="rId5"/>
    <sheet name="račun financiranja prema izvori" sheetId="12" r:id="rId6"/>
    <sheet name="POSEBNI DIO" sheetId="7" r:id="rId7"/>
    <sheet name="obrazloženje" sheetId="2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5" l="1"/>
  <c r="E10" i="5"/>
  <c r="F24" i="7"/>
  <c r="H66" i="3" l="1"/>
  <c r="F66" i="3"/>
  <c r="H50" i="3"/>
  <c r="F50" i="3"/>
  <c r="H59" i="3"/>
  <c r="D17" i="11"/>
  <c r="H17" i="3"/>
  <c r="D30" i="11"/>
  <c r="F31" i="11"/>
  <c r="F41" i="7"/>
  <c r="C30" i="11" l="1"/>
  <c r="F30" i="11" s="1"/>
  <c r="C9" i="5" l="1"/>
  <c r="F18" i="11"/>
  <c r="C17" i="11"/>
  <c r="F17" i="11" s="1"/>
  <c r="J18" i="3"/>
  <c r="G17" i="3"/>
  <c r="J17" i="3" s="1"/>
  <c r="F18" i="10" l="1"/>
  <c r="F38" i="3"/>
  <c r="F59" i="3"/>
  <c r="I55" i="3"/>
  <c r="I53" i="3"/>
  <c r="F70" i="3"/>
  <c r="H70" i="3"/>
  <c r="H69" i="3" s="1"/>
  <c r="H68" i="3" s="1"/>
  <c r="H18" i="10" s="1"/>
  <c r="F65" i="3"/>
  <c r="H65" i="3"/>
  <c r="I63" i="3"/>
  <c r="I61" i="3"/>
  <c r="I57" i="3"/>
  <c r="I56" i="3"/>
  <c r="I54" i="3"/>
  <c r="I52" i="3"/>
  <c r="I48" i="3"/>
  <c r="I46" i="3"/>
  <c r="I45" i="3"/>
  <c r="I44" i="3"/>
  <c r="H43" i="3"/>
  <c r="I42" i="3"/>
  <c r="I41" i="3"/>
  <c r="H38" i="3"/>
  <c r="I36" i="3"/>
  <c r="H35" i="3"/>
  <c r="F35" i="3"/>
  <c r="I34" i="3"/>
  <c r="H33" i="3"/>
  <c r="F33" i="3"/>
  <c r="I32" i="3"/>
  <c r="H31" i="3"/>
  <c r="J21" i="3"/>
  <c r="I21" i="3"/>
  <c r="H20" i="3"/>
  <c r="H19" i="3" s="1"/>
  <c r="G20" i="3"/>
  <c r="G19" i="3" s="1"/>
  <c r="F20" i="3"/>
  <c r="F19" i="3" s="1"/>
  <c r="J16" i="3"/>
  <c r="H15" i="3"/>
  <c r="G14" i="3"/>
  <c r="F15" i="3"/>
  <c r="F14" i="3" s="1"/>
  <c r="J13" i="3"/>
  <c r="I13" i="3"/>
  <c r="H12" i="3"/>
  <c r="G11" i="3"/>
  <c r="F12" i="3"/>
  <c r="F45" i="7"/>
  <c r="F43" i="7" s="1"/>
  <c r="E43" i="7"/>
  <c r="E40" i="7"/>
  <c r="G23" i="7"/>
  <c r="G22" i="7"/>
  <c r="G21" i="7"/>
  <c r="F16" i="7"/>
  <c r="E15" i="7"/>
  <c r="F28" i="11"/>
  <c r="E28" i="11"/>
  <c r="D27" i="11"/>
  <c r="C27" i="11"/>
  <c r="B27" i="11"/>
  <c r="E27" i="11" s="1"/>
  <c r="F25" i="11"/>
  <c r="E25" i="11"/>
  <c r="D24" i="11"/>
  <c r="C24" i="11"/>
  <c r="B24" i="11"/>
  <c r="F22" i="11"/>
  <c r="E22" i="11"/>
  <c r="D21" i="11"/>
  <c r="D20" i="11" s="1"/>
  <c r="C21" i="11"/>
  <c r="B21" i="11"/>
  <c r="F15" i="11"/>
  <c r="E15" i="11"/>
  <c r="D14" i="11"/>
  <c r="C14" i="11"/>
  <c r="F14" i="11" s="1"/>
  <c r="B14" i="11"/>
  <c r="F12" i="11"/>
  <c r="E12" i="11"/>
  <c r="D11" i="11"/>
  <c r="C11" i="11"/>
  <c r="B11" i="11"/>
  <c r="F9" i="11"/>
  <c r="C8" i="11"/>
  <c r="D8" i="11"/>
  <c r="B8" i="11"/>
  <c r="C7" i="11" l="1"/>
  <c r="C20" i="11"/>
  <c r="H30" i="3"/>
  <c r="J30" i="3" s="1"/>
  <c r="G10" i="3"/>
  <c r="G14" i="10" s="1"/>
  <c r="I35" i="3"/>
  <c r="D7" i="11"/>
  <c r="F11" i="11"/>
  <c r="E21" i="11"/>
  <c r="F21" i="11"/>
  <c r="F27" i="11"/>
  <c r="F24" i="11"/>
  <c r="B20" i="11"/>
  <c r="E14" i="11"/>
  <c r="E11" i="11"/>
  <c r="B7" i="11"/>
  <c r="J15" i="3"/>
  <c r="I33" i="3"/>
  <c r="J12" i="3"/>
  <c r="H11" i="3"/>
  <c r="J11" i="3" s="1"/>
  <c r="I12" i="3"/>
  <c r="E14" i="7"/>
  <c r="E13" i="7" s="1"/>
  <c r="G24" i="7"/>
  <c r="G41" i="7"/>
  <c r="G45" i="7"/>
  <c r="G43" i="7"/>
  <c r="H37" i="3"/>
  <c r="H29" i="3" s="1"/>
  <c r="I59" i="3"/>
  <c r="I65" i="3"/>
  <c r="H14" i="3"/>
  <c r="I19" i="3"/>
  <c r="J19" i="3"/>
  <c r="F69" i="3"/>
  <c r="J20" i="3"/>
  <c r="I38" i="3"/>
  <c r="I40" i="3"/>
  <c r="F43" i="3"/>
  <c r="F37" i="3" s="1"/>
  <c r="I50" i="3"/>
  <c r="J65" i="3"/>
  <c r="I66" i="3"/>
  <c r="I20" i="3"/>
  <c r="I51" i="3"/>
  <c r="I67" i="3"/>
  <c r="F11" i="3"/>
  <c r="F10" i="3" s="1"/>
  <c r="F14" i="10" s="1"/>
  <c r="F31" i="3"/>
  <c r="F30" i="3" s="1"/>
  <c r="F14" i="7"/>
  <c r="G16" i="7"/>
  <c r="F15" i="7"/>
  <c r="G15" i="7" s="1"/>
  <c r="E44" i="7"/>
  <c r="G40" i="7"/>
  <c r="F44" i="7"/>
  <c r="E8" i="11"/>
  <c r="E24" i="11"/>
  <c r="F8" i="11"/>
  <c r="E9" i="11"/>
  <c r="G9" i="3" l="1"/>
  <c r="I30" i="3"/>
  <c r="F7" i="11"/>
  <c r="H28" i="3"/>
  <c r="H17" i="10"/>
  <c r="E7" i="11"/>
  <c r="H10" i="3"/>
  <c r="I11" i="3"/>
  <c r="G44" i="7"/>
  <c r="J37" i="3"/>
  <c r="I37" i="3"/>
  <c r="G29" i="3"/>
  <c r="J69" i="3"/>
  <c r="G68" i="3"/>
  <c r="G18" i="10" s="1"/>
  <c r="J18" i="10" s="1"/>
  <c r="J14" i="3"/>
  <c r="I43" i="3"/>
  <c r="F29" i="3"/>
  <c r="F17" i="10" s="1"/>
  <c r="I31" i="3"/>
  <c r="F9" i="3"/>
  <c r="G14" i="7"/>
  <c r="F13" i="7"/>
  <c r="G13" i="7" s="1"/>
  <c r="E20" i="11"/>
  <c r="F20" i="11"/>
  <c r="I17" i="10" l="1"/>
  <c r="H9" i="3"/>
  <c r="I9" i="3" s="1"/>
  <c r="H14" i="10"/>
  <c r="J29" i="3"/>
  <c r="G17" i="10"/>
  <c r="J17" i="10" s="1"/>
  <c r="J10" i="3"/>
  <c r="J68" i="3"/>
  <c r="G28" i="3"/>
  <c r="J28" i="3" s="1"/>
  <c r="I10" i="3"/>
  <c r="J9" i="3"/>
  <c r="F28" i="3"/>
  <c r="I28" i="3" s="1"/>
  <c r="I29" i="3"/>
  <c r="J14" i="10" l="1"/>
  <c r="I14" i="10"/>
  <c r="G13" i="10"/>
  <c r="G16" i="10"/>
  <c r="G26" i="10"/>
  <c r="G19" i="10" l="1"/>
  <c r="G27" i="10" s="1"/>
  <c r="G34" i="10" s="1"/>
  <c r="D9" i="5" l="1"/>
  <c r="D8" i="5" s="1"/>
  <c r="D7" i="5" s="1"/>
  <c r="F9" i="5"/>
  <c r="F8" i="5" s="1"/>
  <c r="F7" i="5" s="1"/>
  <c r="E9" i="5"/>
  <c r="E8" i="5" s="1"/>
  <c r="E7" i="5" s="1"/>
  <c r="C8" i="5" l="1"/>
  <c r="C7" i="5" s="1"/>
  <c r="B9" i="5" l="1"/>
  <c r="B8" i="5" s="1"/>
  <c r="B7" i="5" s="1"/>
  <c r="F44" i="10" l="1"/>
  <c r="J26" i="10"/>
  <c r="I26" i="10"/>
  <c r="H26" i="10"/>
  <c r="F26" i="10"/>
  <c r="J16" i="10"/>
  <c r="I16" i="10"/>
  <c r="H16" i="10"/>
  <c r="F16" i="10"/>
  <c r="J13" i="10"/>
  <c r="I13" i="10"/>
  <c r="H13" i="10"/>
  <c r="F13" i="10"/>
  <c r="F19" i="10" l="1"/>
  <c r="F34" i="10" s="1"/>
  <c r="G41" i="10"/>
  <c r="G44" i="10" s="1"/>
  <c r="H41" i="10" s="1"/>
  <c r="H44" i="10" s="1"/>
  <c r="I41" i="10" s="1"/>
  <c r="I44" i="10" s="1"/>
  <c r="J41" i="10" s="1"/>
  <c r="J44" i="10" s="1"/>
  <c r="I19" i="10"/>
  <c r="I27" i="10" s="1"/>
  <c r="I33" i="10" s="1"/>
  <c r="I34" i="10" s="1"/>
  <c r="H19" i="10"/>
  <c r="H27" i="10" s="1"/>
  <c r="H33" i="10" s="1"/>
  <c r="H34" i="10" s="1"/>
  <c r="J19" i="10"/>
  <c r="J27" i="10" s="1"/>
  <c r="J33" i="10" s="1"/>
  <c r="J34" i="10" s="1"/>
  <c r="F27" i="10" l="1"/>
</calcChain>
</file>

<file path=xl/sharedStrings.xml><?xml version="1.0" encoding="utf-8"?>
<sst xmlns="http://schemas.openxmlformats.org/spreadsheetml/2006/main" count="333" uniqueCount="218">
  <si>
    <t>PRIHODI UKUPNO</t>
  </si>
  <si>
    <t>RASHODI UKUPNO</t>
  </si>
  <si>
    <t>NETO FINANCIRANJE</t>
  </si>
  <si>
    <t>Prihodi poslovanja</t>
  </si>
  <si>
    <t>Rashodi poslovanja</t>
  </si>
  <si>
    <t>Rashodi za zaposlene</t>
  </si>
  <si>
    <t>Rashodi za nabavu nefinancijske imovine</t>
  </si>
  <si>
    <t>UKUPNI RASHODI</t>
  </si>
  <si>
    <t>Primici od financijske imovine i zaduživanja</t>
  </si>
  <si>
    <t>Izdaci za financijsku imovinu i otplate zajmova</t>
  </si>
  <si>
    <t>II. POSEBNI DIO</t>
  </si>
  <si>
    <t>I. OPĆI DIO</t>
  </si>
  <si>
    <t>Materijalni rashodi</t>
  </si>
  <si>
    <t>Primici od zaduživanja</t>
  </si>
  <si>
    <t>Izdaci za otplatu glavnice primljenih kredita i zajmova</t>
  </si>
  <si>
    <t>A) SAŽETAK RAČUNA PRIHODA I RASHODA</t>
  </si>
  <si>
    <t>B) SAŽETAK RAČUNA FINANCIRANJA</t>
  </si>
  <si>
    <t>EUR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</si>
  <si>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</si>
  <si>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</si>
  <si>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</si>
  <si>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</si>
  <si>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</si>
  <si>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</si>
  <si>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Brojčana oznaka i naziv</t>
  </si>
  <si>
    <t>D) VIŠEGODIŠNJI PLAN URAVNOTEŽENJA</t>
  </si>
  <si>
    <t>RAZLIKA - VIŠAK / MANJAK</t>
  </si>
  <si>
    <t>VIŠAK / MANJAK + NETO FINANCIRANJE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</si>
  <si>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</si>
  <si>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</si>
  <si>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</si>
  <si>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</si>
  <si>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VIŠAK / MANJAK IZ PRETHODNE(IH) GODINE KOJI ĆE SE RASPOREDITI / POKRITI</t>
  </si>
  <si>
    <t>VIŠAK / MANJAK TEKUĆE GODINE</t>
  </si>
  <si>
    <t>05</t>
  </si>
  <si>
    <t>04</t>
  </si>
  <si>
    <t>Prihodi za posebne namjene</t>
  </si>
  <si>
    <t>01</t>
  </si>
  <si>
    <t>Opći prihodi i primici</t>
  </si>
  <si>
    <t>Financijski rashodi</t>
  </si>
  <si>
    <t>Pomoći</t>
  </si>
  <si>
    <t xml:space="preserve">09 Obrazovanje </t>
  </si>
  <si>
    <t>091 Predškolsko i osnovno obrazovanje</t>
  </si>
  <si>
    <t xml:space="preserve">0911 Predškolsko obrazovanje </t>
  </si>
  <si>
    <t>01 Opći prihodi i primici</t>
  </si>
  <si>
    <t>04 Prihodi za posebne namjene</t>
  </si>
  <si>
    <t>05 Pomoći</t>
  </si>
  <si>
    <t>Prihodi od donacija</t>
  </si>
  <si>
    <t>06</t>
  </si>
  <si>
    <t>Donacija</t>
  </si>
  <si>
    <t>Donacije</t>
  </si>
  <si>
    <t>06 Donacije</t>
  </si>
  <si>
    <t>Članak 1.</t>
  </si>
  <si>
    <t>POLUGODIŠNJI IZVJEŠTAJ O IZVRŠENJU FINANCIJSKOG PLANA DJEČJEG VRTIĆA BREGUNICA 
ZA 2024. GODINU</t>
  </si>
  <si>
    <t>OSTVARENJE/IZVRŠENJE 01.01.-30.06.2023.*</t>
  </si>
  <si>
    <t>FINANCIJSKI PLAN 2024.</t>
  </si>
  <si>
    <t>OSTVARENJE/IZVRŠENJE 01.01.-30.06.2024.*</t>
  </si>
  <si>
    <t>INDEKS</t>
  </si>
  <si>
    <t>INDEKS**</t>
  </si>
  <si>
    <t>BROJČANA OZNAKA I NAZIV</t>
  </si>
  <si>
    <t>5=4/2*100</t>
  </si>
  <si>
    <t>6=4/3*100</t>
  </si>
  <si>
    <t>Članak 2.</t>
  </si>
  <si>
    <t>Članak 3.</t>
  </si>
  <si>
    <t>IZVJEŠTAJ O PRIHODIMA I RASHODIMA PREMA IZVORIMA FINANCIRANJA</t>
  </si>
  <si>
    <t xml:space="preserve">UKUPNO PRIHODI </t>
  </si>
  <si>
    <t>1 Opći prihodi i primici</t>
  </si>
  <si>
    <t>4 Prihodi za posebne namjene</t>
  </si>
  <si>
    <t>5 Pomoći</t>
  </si>
  <si>
    <t>UKUPNO RASHODI</t>
  </si>
  <si>
    <t>Članak 6.</t>
  </si>
  <si>
    <t>IZVJEŠTAJ RAČUNA FINANCIRANJA PREMA IZVORIMA FINANCIRANJA</t>
  </si>
  <si>
    <t>UKUPNO PRIMICI</t>
  </si>
  <si>
    <t>3 Vlastiti prihodi</t>
  </si>
  <si>
    <t>03 Vlastiti prihodi</t>
  </si>
  <si>
    <t xml:space="preserve">UKUPNO IZDACI </t>
  </si>
  <si>
    <t>Članak 7.</t>
  </si>
  <si>
    <t>IZVJEŠTAJ PO PROGRAMSKOJ KLASIFIKACIJI</t>
  </si>
  <si>
    <t>4=3/2*100</t>
  </si>
  <si>
    <t>Predškolski odgoj</t>
  </si>
  <si>
    <t>3 i 4</t>
  </si>
  <si>
    <t xml:space="preserve">Ukupno rashodi </t>
  </si>
  <si>
    <t>3</t>
  </si>
  <si>
    <t xml:space="preserve"> Opći prihodi i primici</t>
  </si>
  <si>
    <t>Plaće za redovan rad</t>
  </si>
  <si>
    <t>Ostali rashodi za zaposlene</t>
  </si>
  <si>
    <t>Doprinosi za obvezno zdravstveno osiguranje</t>
  </si>
  <si>
    <t>32</t>
  </si>
  <si>
    <t>3211</t>
  </si>
  <si>
    <t>3212</t>
  </si>
  <si>
    <t>Naknade za prijevoz na posao</t>
  </si>
  <si>
    <t>3213</t>
  </si>
  <si>
    <t xml:space="preserve">Stručno usavršavanje </t>
  </si>
  <si>
    <t>3214</t>
  </si>
  <si>
    <t>Naknada za korištenje privatnog automobila u službene svrhe</t>
  </si>
  <si>
    <t>3221</t>
  </si>
  <si>
    <t>Uredski materijal i ostali materijalni rashodi</t>
  </si>
  <si>
    <t>3222</t>
  </si>
  <si>
    <t>Materijal i sirovine</t>
  </si>
  <si>
    <t>3223</t>
  </si>
  <si>
    <t>Energija</t>
  </si>
  <si>
    <t>Materijal i dijelovi za tekuće i investicijsko održavanje</t>
  </si>
  <si>
    <t>3225</t>
  </si>
  <si>
    <t>Sitni inventar i auto gume</t>
  </si>
  <si>
    <t>Službena, radna i zaštitna odjeća i obuća</t>
  </si>
  <si>
    <t>3231</t>
  </si>
  <si>
    <t>Usluge telefona, pošte i prijevoza</t>
  </si>
  <si>
    <t>3232</t>
  </si>
  <si>
    <t>Usluge tekućeg i investicijskog održavanja</t>
  </si>
  <si>
    <t>3234</t>
  </si>
  <si>
    <t>Komunalne usluge</t>
  </si>
  <si>
    <t>3236</t>
  </si>
  <si>
    <t>Zdravstvene i veterinarske usluge</t>
  </si>
  <si>
    <t>Intelektualne i osobne usluge</t>
  </si>
  <si>
    <t xml:space="preserve">Ostale usluge </t>
  </si>
  <si>
    <t>Reprezentacija</t>
  </si>
  <si>
    <t>Članarine</t>
  </si>
  <si>
    <t>Pristojbe i naknade</t>
  </si>
  <si>
    <t>Ostali nespomenuti rashodi poslovanja</t>
  </si>
  <si>
    <t>Bankarske usluge i usluge platnog prometa</t>
  </si>
  <si>
    <t>4</t>
  </si>
  <si>
    <t xml:space="preserve">Rashodi za nabavu proizvedene dugotrajne imovine </t>
  </si>
  <si>
    <t>Uredska oprema i namještaj</t>
  </si>
  <si>
    <t>Uređaji, strojevi i oprema za ostale namjene</t>
  </si>
  <si>
    <t>Članak 5.</t>
  </si>
  <si>
    <t xml:space="preserve"> RAČUN FINANCIRANJA</t>
  </si>
  <si>
    <t xml:space="preserve">IZVJEŠTAJ RAČUNA FINANCIRANJA PREMA EKONOMSKOJ KLASIFIKACIJI </t>
  </si>
  <si>
    <t>Primljeni krediti i zajmovi od međunarodnih organizacija, institucija i tijela EU te inozemnih vlada</t>
  </si>
  <si>
    <t>Primljeni zajmovi od međunarodnih organizacija</t>
  </si>
  <si>
    <t>Otplata glavnice primljenih kredita i zajmova od međunarodnih organizacija, institucija i tijela EU te inozemnih vlada</t>
  </si>
  <si>
    <t>Otplata glavnice primljenih zajmova od međunarodnih organizacija</t>
  </si>
  <si>
    <t xml:space="preserve"> RAČUN PRIHODA I RASHODA </t>
  </si>
  <si>
    <t xml:space="preserve">IZVJEŠTAJ O PRIHODIMA I RASHODIMA PREMA EKONOMSKOJ KLASIFIKACIJI </t>
  </si>
  <si>
    <t>UKUPNI PRIHODI</t>
  </si>
  <si>
    <t xml:space="preserve">Pomoći iz inozemstva i od subjekata unutar općeg proračuna </t>
  </si>
  <si>
    <t>Pomoći proračunskim korisnicima iz proračuna koji im nije nadležan</t>
  </si>
  <si>
    <t>Tekuće pomoći iz državnog proračuna proračunskim korisnicima proračuna JLP®S</t>
  </si>
  <si>
    <t>Prihodi pd upravnih i administrativnih pristojbi, pristojbi po posemnim propisima i naknada</t>
  </si>
  <si>
    <t>Prihodi po posebnim propisima</t>
  </si>
  <si>
    <t>Ostali nespomenuti prihodi</t>
  </si>
  <si>
    <t>Prihodi iz nadležnog proračuna i od HZZO-a temeljem ugovornih obvaza</t>
  </si>
  <si>
    <t>Prihodi iz nadležnog proračuna za financiranje redovne djelatnosti proračunskih korisnika</t>
  </si>
  <si>
    <t>Prihodi iz nadležnog proračuna za financiranje rashoda poslovanja</t>
  </si>
  <si>
    <t>Prihodi iz nadležnog proračuna za financiranje rashoda za nabavu nefinancijske imovine</t>
  </si>
  <si>
    <t>Plaće (Bruto)</t>
  </si>
  <si>
    <t>Doprinosi na plaće</t>
  </si>
  <si>
    <t>Doprinosi za zdravstveno osiguranje</t>
  </si>
  <si>
    <t>Naknade troškova zaposlenima</t>
  </si>
  <si>
    <t>Rashodi za materijal i energiju</t>
  </si>
  <si>
    <t>Rashodi za usluge</t>
  </si>
  <si>
    <t xml:space="preserve">Promidžba i informiranje </t>
  </si>
  <si>
    <t>Ostali financijski rashodi</t>
  </si>
  <si>
    <t xml:space="preserve">Rashodi za nabavu nefinancijske imovine </t>
  </si>
  <si>
    <t>Postrojenja i oprema</t>
  </si>
  <si>
    <t xml:space="preserve">OSTVARENJE/IZVRŠENJE 
01.01.-30.06.2024. </t>
  </si>
  <si>
    <t>Zakupnine i najamnine</t>
  </si>
  <si>
    <t>6 Donacije</t>
  </si>
  <si>
    <t xml:space="preserve">  05 Pomoći</t>
  </si>
  <si>
    <t xml:space="preserve">  06 Donacije</t>
  </si>
  <si>
    <t>Dječji vrtić Bregunica Novo Virje</t>
  </si>
  <si>
    <t>Program 1011</t>
  </si>
  <si>
    <t>A101101</t>
  </si>
  <si>
    <t>00206</t>
  </si>
  <si>
    <t>Glava 00206 Odgoj i obrazovanje</t>
  </si>
  <si>
    <t>Službena putovanja</t>
  </si>
  <si>
    <t>3235</t>
  </si>
  <si>
    <t>Premije osiguranja</t>
  </si>
  <si>
    <t>Premija osiguranja</t>
  </si>
  <si>
    <t>IZVJEŠTAJ RASHODA PREMA FUNKCIJSKOJ KLASIFIKACIJI</t>
  </si>
  <si>
    <t xml:space="preserve">Članak 4. </t>
  </si>
  <si>
    <t>Članak 8.</t>
  </si>
  <si>
    <t xml:space="preserve">Obrazloženje općeg dijela izvještaja o izvršenju financijskog plana </t>
  </si>
  <si>
    <t>Članak 9.</t>
  </si>
  <si>
    <t>Obrazloženje ostvarenja prihoda i rashoda, primitaka i izdataka</t>
  </si>
  <si>
    <t>Članak 10.</t>
  </si>
  <si>
    <t xml:space="preserve">Obrazloženje posebnog dijela izvještaja o izvršenju financijskog plana </t>
  </si>
  <si>
    <t>Članak 11.</t>
  </si>
  <si>
    <t> Izvještaj o zaduživanju na domaćem i stranom tržištu novca i kapitala</t>
  </si>
  <si>
    <t>Članak 12.</t>
  </si>
  <si>
    <t>Izvještaj o korištenju sredstava fondova Europske unije</t>
  </si>
  <si>
    <t>Članak 13.</t>
  </si>
  <si>
    <t>Izvještaj o danim zajmovima i potraživanjima po danim zajmovima</t>
  </si>
  <si>
    <t>Članak 14.</t>
  </si>
  <si>
    <t> Izvještaj o stanju potraživanja i dospjelih obveza te o stanju potencijalnih obveza po osnovi sudskih sporova</t>
  </si>
  <si>
    <t xml:space="preserve">Članak 15. </t>
  </si>
  <si>
    <t>Izvještaj o danim jamstvima i plaćanjima po protestiranim jamstvima</t>
  </si>
  <si>
    <t xml:space="preserve">III. ZAVRŠNA ODREDBA </t>
  </si>
  <si>
    <t>Članak 16.</t>
  </si>
  <si>
    <t xml:space="preserve">UPRAVNO VIJEĆE </t>
  </si>
  <si>
    <t>Predsjednik Upravnog vijeća:</t>
  </si>
  <si>
    <t>Ukupni rashodi poslovanja u periodu  1. siječnja do 30. lipnja ostvareni su u iznosu 79.491,02 eura ili 45,66 % od Plana.</t>
  </si>
  <si>
    <t xml:space="preserve">        Preneseni manjak iz prethodne godine iznosi 8.679,34 eura.</t>
  </si>
  <si>
    <t>Ostvaren je višak prihoda i primitaka za pokriće manjka u slijedećem razdoblju u iznosu 1.197,26 eura.</t>
  </si>
  <si>
    <t xml:space="preserve">        Pokazatelji rezulta su uspješno razvijene vještine, sposobnosti i ponašanja koja su djetetu omogućila da se prema sebi i drugima odnose odgovorno i s poštovanjem poštujući svoja prava i prava drugoga.</t>
  </si>
  <si>
    <t xml:space="preserve">        Dječji vrtić Bregunica Novo Virje  nije se zaduživao na domaćem i stranom tržištu novca i kapitala.</t>
  </si>
  <si>
    <t xml:space="preserve">        Dječji vrtić Bregunica Novo Virje nema evidentirane prihode i primitke te rashode i izdatke iz fondova Europske unije, kao ni potraživanja iz fondova Europske unije ni obveze za primljene predujmove iz fondova Europske unije.</t>
  </si>
  <si>
    <t xml:space="preserve">        Dječji vrtić Bregunica Novo Virje nema danih zajmova i potraživanja za dane zajmove. </t>
  </si>
  <si>
    <t xml:space="preserve">        Dječji vrtić Bregunica Novo Virje u izvještajnom razdoblju nema potencijalnih obveza po osnovi sudskih sporova.</t>
  </si>
  <si>
    <t xml:space="preserve">        Dječji vrtić Bregunica Novo Virje tokom izvještajnog razdoblja nije davao jamstva i nije imao plaćanja po protestiranim jamstvima.</t>
  </si>
  <si>
    <t>DJEČJEG VRTIĆA BREGUNICA NOVO VIRJE</t>
  </si>
  <si>
    <t>KLASA: 400-02/24-01/01</t>
  </si>
  <si>
    <t>Baruškin Ivan</t>
  </si>
  <si>
    <t xml:space="preserve">        Ukupni prihodi poslovanja u periodu od 1. siječnja do 30. lipnja  ostvareni su u iznosu 80.688,28 eura ili 43,80 % od Plana.</t>
  </si>
  <si>
    <t xml:space="preserve">         Od ukupno ostvarenih prihoda najzastupljeniji su prihodi od nadležnog proračuna u iznosu 66.393,84 eura koji su utrošeni financiranje rashoda poslovanja. Prihodi po posebnim propisima ostvareni su u iznosu 14.197,24 eura i odnose se na uplate roditelja za smještaj djece u dječjem vrtiću. Od strane državnog proračuna je sufinancirano 97,20 eura za provođenje programa male škole. </t>
  </si>
  <si>
    <t xml:space="preserve">        Od ukupno ostvarenih rashoda najzastupljeniji su rashodi za zaposlene u iznosu 61.856,10 eura te materijalni rashodi u iznosu 17.294,03 eura koji se odnose na naknade troškova zaposlenima, rashode za materijal i energiju, usluge, ostale nespomenute rashode poslovanja te financijski rashodi. </t>
  </si>
  <si>
    <t xml:space="preserve">        Stanje novčanih sredstava na početku izvještajnog razdoblja je 1.079,27 eura, ukupni priljevi na novčane račune su bili u iznosu 80.854,38 eura. Ukupni odljevi s novčanih računa su bili u iznosu 77.106,68 eura, dok je stanje novčanih sredstava na kraju izvještajnog razdoblja 4.826,97eura. </t>
  </si>
  <si>
    <t xml:space="preserve">        U redovni 10-satni program u razdoblju od 01. siječnja do 30. lipnja 2024. godine bilo je uključeno 40 djece. Djeca su bila raspoređena u dvije odgojne skupine. Mješovita jaslička skupina - djeca od 1-3. godine starosti i mješovita vrtička skupina - djeca od 3 do polaska u školu. </t>
  </si>
  <si>
    <t xml:space="preserve">        U kraći program folkorno plesne igraonice u razdoblju od 01. siječnja do 30. lipnja 2024. godine bila su uključena djeca od navršenih 5 godina i stariji. Cilj folklorno plesne igraonice je poticati djecu rane i predškolske dobi na korištenje pokreta, govora tijela i estetskog izražavanja kao jednog od sredstva komunikacije. </t>
  </si>
  <si>
    <t xml:space="preserve">      Nenaplaćena potraživanja Dječjeg vrtića Bregunica Novo Virje iznose 278,72 eura i odnose se na potraživanje od strane roditelja za smještaj djeteta u dječji vrtić Bregunica za lipanj 2024.  </t>
  </si>
  <si>
    <t xml:space="preserve">        Dječji vrtić Bregunica Novo Virje  u izvještajnom razdoblju nema dospjele obveze, već nedospjele u iznosu 12.330,89 eura koje se sastoje od obveza za zaposlene u iznosu od 10.340,62 eura, obveza za materijalne rashode u iznosu od 1.993,63 eura te financijske rashode u iznosu 56,64 eura. </t>
  </si>
  <si>
    <t xml:space="preserve">        Ovaj Polugodišnji izvještaj o izvršenju Financijskog plana stupa na snagu danom objave na oglasnoj ploči Dječjeg vrtića "Bregunica". </t>
  </si>
  <si>
    <t>Novo Virje, 24. srpanja  2024.</t>
  </si>
  <si>
    <t xml:space="preserve">           Na temelju članka 30. Pravilnika o polugodišnjem i godišnjem izvještaju o izvršenju proračuna i financijskog plana ("Narodne Novine" broj 85/23), i članka 54. Satatuta Dječjeg vrtića Bregunica Novo Virje, Upravno vijeće Dječjeg vrtića Bregunica na 21. sjednici održanoj 24.srpnja 2024. godine donijelo je  </t>
  </si>
  <si>
    <t>Rashodi za nabavu nefinancijske imovine ostvareni su u iznosu 0,00.</t>
  </si>
  <si>
    <t xml:space="preserve">        U kraći program ranog učenja engleskog jezika od 01. siječnja do 30. lipnja 2024. godine bilo je uključeno 9-ero djece ( predškolci). Cilj programa je omogućiti svakom djetetu predškolske dobi maksimalan razvoj njegovih potencijala, doprinijeti razvoju osjetljivosti za engleski jezik, ostvarenju  njegovih postignuća u usvojenosti rječnika, jezičnih struktura i vještina temeljne komunikacije djeteta rane i predškolske dobi u skupini na engleskom jeziku, s naglaskom utjecaja na cjeloviti rast i razvoj djeteta rane i predškolske dobi.</t>
  </si>
  <si>
    <t xml:space="preserve">      U kraći program katoličkog vjerskog odgoja u razdoblju od 01. siječnja do 30. lipnja 2024. su uključna  djece predškolske dobi. Cilj je programa senzibilizirati dijete rane i predškolske dobi za njegovu duhovnu dimenziju kao potrebu koja ga čini osjetljivim za otkrivanje, primanje i oblikovanje njegova života u odnosu prema sebi, drugomu, zajednici i prirodi te na poseban način prema Bogu.</t>
  </si>
  <si>
    <t>URBROJ: 2137-94-24-2</t>
  </si>
  <si>
    <t>Redovan rad Dječjeg vrtića Bregunica Novo Virje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</si>
</sst>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i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4"/>
      <color indexed="8"/>
      <name val="Arial"/>
      <family val="2"/>
      <charset val="238"/>
    </font>
    <font>
      <b/>
      <i/>
      <sz val="10"/>
      <name val="Arial"/>
      <family val="2"/>
      <charset val="238"/>
    </font>
    <font>
      <i/>
      <sz val="11"/>
      <color theme="1"/>
      <name val="Arial"/>
      <family val="2"/>
      <charset val="238"/>
    </font>
    <font>
      <i/>
      <sz val="11"/>
      <color rgb="FF231F20"/>
      <name val="Arial"/>
      <family val="2"/>
      <charset val="238"/>
    </font>
    <font>
      <sz val="11"/>
      <color rgb="FF231F20"/>
      <name val="Calibri"/>
      <family val="2"/>
      <charset val="238"/>
    </font>
    <font>
      <sz val="11"/>
      <color rgb="FF231F20"/>
      <name val="Calibri"/>
      <family val="2"/>
      <charset val="238"/>
      <scheme val="minor"/>
    </font>
    <font>
      <i/>
      <sz val="11"/>
      <color rgb="FF231F2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5">
    <xf numFmtId="0" fontId="0" fillId="0" borderId="0" xfId="0"/>
    <xf numFmtId="0" fontId="2" fillId="0" borderId="0" xfId="0" applyNumberFormat="1" applyFont="1" applyFill="1" applyBorder="1" applyAlignment="1" applyProtection="1">
      <alignment horizontal="left" wrapText="1"/>
    </xf>
    <xf numFmtId="0" fontId="4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9" fillId="2" borderId="3" xfId="0" applyNumberFormat="1" applyFont="1" applyFill="1" applyBorder="1" applyAlignment="1" applyProtection="1">
      <alignment horizontal="left" vertical="center" wrapText="1"/>
    </xf>
    <xf numFmtId="0" fontId="9" fillId="2" borderId="3" xfId="0" applyFont="1" applyFill="1" applyBorder="1" applyAlignment="1">
      <alignment horizontal="left" vertical="center"/>
    </xf>
    <xf numFmtId="0" fontId="2" fillId="0" borderId="0" xfId="0" quotePrefix="1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6" fillId="0" borderId="1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left" wrapText="1"/>
    </xf>
    <xf numFmtId="0" fontId="6" fillId="0" borderId="2" xfId="0" quotePrefix="1" applyFont="1" applyBorder="1" applyAlignment="1">
      <alignment horizontal="center" wrapText="1"/>
    </xf>
    <xf numFmtId="0" fontId="6" fillId="0" borderId="2" xfId="0" quotePrefix="1" applyNumberFormat="1" applyFont="1" applyFill="1" applyBorder="1" applyAlignment="1" applyProtection="1">
      <alignment horizontal="left"/>
    </xf>
    <xf numFmtId="0" fontId="9" fillId="3" borderId="1" xfId="0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wrapText="1"/>
    </xf>
    <xf numFmtId="0" fontId="7" fillId="3" borderId="2" xfId="0" applyNumberFormat="1" applyFont="1" applyFill="1" applyBorder="1" applyAlignment="1" applyProtection="1">
      <alignment vertical="center"/>
    </xf>
    <xf numFmtId="0" fontId="14" fillId="0" borderId="0" xfId="0" applyNumberFormat="1" applyFont="1" applyFill="1" applyBorder="1" applyAlignment="1" applyProtection="1">
      <alignment horizontal="center" vertical="center" wrapText="1"/>
    </xf>
    <xf numFmtId="0" fontId="15" fillId="0" borderId="0" xfId="0" applyFont="1" applyAlignment="1">
      <alignment wrapText="1"/>
    </xf>
    <xf numFmtId="0" fontId="16" fillId="0" borderId="0" xfId="0" quotePrefix="1" applyNumberFormat="1" applyFont="1" applyFill="1" applyBorder="1" applyAlignment="1" applyProtection="1">
      <alignment horizontal="center" vertical="center" wrapText="1"/>
    </xf>
    <xf numFmtId="0" fontId="17" fillId="0" borderId="0" xfId="0" applyNumberFormat="1" applyFont="1" applyFill="1" applyBorder="1" applyAlignment="1" applyProtection="1">
      <alignment horizontal="center" vertical="center" wrapText="1"/>
    </xf>
    <xf numFmtId="0" fontId="9" fillId="0" borderId="1" xfId="0" quotePrefix="1" applyFont="1" applyBorder="1" applyAlignment="1">
      <alignment horizontal="left" wrapText="1"/>
    </xf>
    <xf numFmtId="0" fontId="9" fillId="0" borderId="2" xfId="0" quotePrefix="1" applyFont="1" applyBorder="1" applyAlignment="1">
      <alignment horizontal="left" wrapText="1"/>
    </xf>
    <xf numFmtId="0" fontId="9" fillId="0" borderId="2" xfId="0" quotePrefix="1" applyFont="1" applyBorder="1" applyAlignment="1">
      <alignment horizontal="center" wrapText="1"/>
    </xf>
    <xf numFmtId="0" fontId="9" fillId="0" borderId="2" xfId="0" quotePrefix="1" applyNumberFormat="1" applyFont="1" applyFill="1" applyBorder="1" applyAlignment="1" applyProtection="1">
      <alignment horizontal="left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 wrapText="1"/>
    </xf>
    <xf numFmtId="4" fontId="18" fillId="0" borderId="0" xfId="0" applyNumberFormat="1" applyFont="1" applyAlignment="1">
      <alignment horizontal="center" wrapText="1"/>
    </xf>
    <xf numFmtId="4" fontId="2" fillId="0" borderId="0" xfId="0" applyNumberFormat="1" applyFont="1" applyFill="1" applyBorder="1" applyAlignment="1" applyProtection="1">
      <alignment horizontal="center" vertical="center" wrapText="1"/>
    </xf>
    <xf numFmtId="4" fontId="3" fillId="0" borderId="0" xfId="0" applyNumberFormat="1" applyFont="1" applyFill="1" applyBorder="1" applyAlignment="1" applyProtection="1">
      <alignment vertical="center" wrapText="1"/>
    </xf>
    <xf numFmtId="4" fontId="1" fillId="0" borderId="5" xfId="0" applyNumberFormat="1" applyFont="1" applyBorder="1" applyAlignment="1">
      <alignment horizontal="center" vertical="center"/>
    </xf>
    <xf numFmtId="4" fontId="12" fillId="0" borderId="5" xfId="0" applyNumberFormat="1" applyFont="1" applyBorder="1" applyAlignment="1">
      <alignment horizontal="right" vertical="center"/>
    </xf>
    <xf numFmtId="4" fontId="6" fillId="2" borderId="3" xfId="0" applyNumberFormat="1" applyFont="1" applyFill="1" applyBorder="1" applyAlignment="1" applyProtection="1">
      <alignment horizontal="center" vertical="center" wrapText="1"/>
    </xf>
    <xf numFmtId="4" fontId="6" fillId="3" borderId="3" xfId="0" applyNumberFormat="1" applyFont="1" applyFill="1" applyBorder="1" applyAlignment="1">
      <alignment horizontal="right"/>
    </xf>
    <xf numFmtId="4" fontId="6" fillId="0" borderId="3" xfId="0" applyNumberFormat="1" applyFont="1" applyFill="1" applyBorder="1" applyAlignment="1">
      <alignment horizontal="right"/>
    </xf>
    <xf numFmtId="4" fontId="6" fillId="0" borderId="3" xfId="0" applyNumberFormat="1" applyFont="1" applyFill="1" applyBorder="1" applyAlignment="1" applyProtection="1">
      <alignment horizontal="right" wrapText="1"/>
    </xf>
    <xf numFmtId="4" fontId="6" fillId="0" borderId="3" xfId="0" applyNumberFormat="1" applyFont="1" applyBorder="1" applyAlignment="1">
      <alignment horizontal="right"/>
    </xf>
    <xf numFmtId="4" fontId="4" fillId="0" borderId="0" xfId="0" applyNumberFormat="1" applyFont="1" applyFill="1" applyBorder="1" applyAlignment="1" applyProtection="1">
      <alignment horizontal="center" vertical="center" wrapText="1"/>
    </xf>
    <xf numFmtId="4" fontId="3" fillId="0" borderId="0" xfId="0" applyNumberFormat="1" applyFont="1" applyFill="1" applyBorder="1" applyAlignment="1" applyProtection="1"/>
    <xf numFmtId="4" fontId="11" fillId="0" borderId="0" xfId="0" applyNumberFormat="1" applyFont="1" applyAlignment="1">
      <alignment wrapText="1"/>
    </xf>
    <xf numFmtId="4" fontId="9" fillId="4" borderId="1" xfId="0" quotePrefix="1" applyNumberFormat="1" applyFont="1" applyFill="1" applyBorder="1" applyAlignment="1">
      <alignment horizontal="right"/>
    </xf>
    <xf numFmtId="4" fontId="9" fillId="4" borderId="3" xfId="0" applyNumberFormat="1" applyFont="1" applyFill="1" applyBorder="1" applyAlignment="1" applyProtection="1">
      <alignment horizontal="right" wrapText="1"/>
    </xf>
    <xf numFmtId="4" fontId="9" fillId="3" borderId="1" xfId="0" quotePrefix="1" applyNumberFormat="1" applyFont="1" applyFill="1" applyBorder="1" applyAlignment="1">
      <alignment horizontal="right"/>
    </xf>
    <xf numFmtId="4" fontId="9" fillId="3" borderId="3" xfId="0" quotePrefix="1" applyNumberFormat="1" applyFont="1" applyFill="1" applyBorder="1" applyAlignment="1">
      <alignment horizontal="right"/>
    </xf>
    <xf numFmtId="4" fontId="15" fillId="0" borderId="0" xfId="0" applyNumberFormat="1" applyFont="1" applyAlignment="1">
      <alignment wrapText="1"/>
    </xf>
    <xf numFmtId="4" fontId="17" fillId="0" borderId="0" xfId="0" applyNumberFormat="1" applyFont="1" applyFill="1" applyBorder="1" applyAlignment="1" applyProtection="1">
      <alignment horizontal="center" vertical="center" wrapText="1"/>
    </xf>
    <xf numFmtId="4" fontId="7" fillId="0" borderId="0" xfId="0" applyNumberFormat="1" applyFont="1" applyFill="1" applyBorder="1" applyAlignment="1" applyProtection="1"/>
    <xf numFmtId="4" fontId="6" fillId="3" borderId="1" xfId="0" quotePrefix="1" applyNumberFormat="1" applyFont="1" applyFill="1" applyBorder="1" applyAlignment="1">
      <alignment horizontal="right"/>
    </xf>
    <xf numFmtId="4" fontId="6" fillId="3" borderId="3" xfId="0" quotePrefix="1" applyNumberFormat="1" applyFont="1" applyFill="1" applyBorder="1" applyAlignment="1">
      <alignment horizontal="right"/>
    </xf>
    <xf numFmtId="4" fontId="0" fillId="0" borderId="0" xfId="0" applyNumberFormat="1"/>
    <xf numFmtId="0" fontId="0" fillId="0" borderId="0" xfId="0"/>
    <xf numFmtId="0" fontId="7" fillId="2" borderId="3" xfId="0" quotePrefix="1" applyFont="1" applyFill="1" applyBorder="1" applyAlignment="1">
      <alignment horizontal="left" vertical="center"/>
    </xf>
    <xf numFmtId="0" fontId="8" fillId="2" borderId="3" xfId="0" quotePrefix="1" applyFont="1" applyFill="1" applyBorder="1" applyAlignment="1">
      <alignment horizontal="left" vertical="center"/>
    </xf>
    <xf numFmtId="0" fontId="19" fillId="0" borderId="0" xfId="0" applyFont="1"/>
    <xf numFmtId="0" fontId="9" fillId="2" borderId="3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8" fillId="2" borderId="3" xfId="0" quotePrefix="1" applyFont="1" applyFill="1" applyBorder="1" applyAlignment="1">
      <alignment horizontal="left" vertical="center" wrapText="1"/>
    </xf>
    <xf numFmtId="4" fontId="3" fillId="2" borderId="4" xfId="0" applyNumberFormat="1" applyFont="1" applyFill="1" applyBorder="1" applyAlignment="1">
      <alignment horizontal="right"/>
    </xf>
    <xf numFmtId="4" fontId="3" fillId="2" borderId="3" xfId="0" applyNumberFormat="1" applyFont="1" applyFill="1" applyBorder="1" applyAlignment="1">
      <alignment horizontal="right"/>
    </xf>
    <xf numFmtId="4" fontId="0" fillId="0" borderId="0" xfId="0" applyNumberFormat="1"/>
    <xf numFmtId="4" fontId="6" fillId="2" borderId="4" xfId="0" applyNumberFormat="1" applyFont="1" applyFill="1" applyBorder="1" applyAlignment="1">
      <alignment horizontal="right"/>
    </xf>
    <xf numFmtId="4" fontId="6" fillId="2" borderId="3" xfId="0" applyNumberFormat="1" applyFont="1" applyFill="1" applyBorder="1" applyAlignment="1">
      <alignment horizontal="right"/>
    </xf>
    <xf numFmtId="0" fontId="20" fillId="0" borderId="3" xfId="0" applyFont="1" applyBorder="1"/>
    <xf numFmtId="0" fontId="0" fillId="0" borderId="0" xfId="0" applyFill="1"/>
    <xf numFmtId="0" fontId="14" fillId="0" borderId="0" xfId="0" applyNumberFormat="1" applyFont="1" applyFill="1" applyBorder="1" applyAlignment="1" applyProtection="1">
      <alignment horizontal="center" vertical="center" wrapText="1"/>
    </xf>
    <xf numFmtId="1" fontId="6" fillId="2" borderId="3" xfId="0" applyNumberFormat="1" applyFont="1" applyFill="1" applyBorder="1" applyAlignment="1" applyProtection="1">
      <alignment horizontal="center" vertical="center" wrapText="1"/>
    </xf>
    <xf numFmtId="0" fontId="21" fillId="0" borderId="0" xfId="0" applyFont="1"/>
    <xf numFmtId="0" fontId="22" fillId="0" borderId="0" xfId="0" applyFont="1"/>
    <xf numFmtId="0" fontId="1" fillId="0" borderId="0" xfId="0" applyFont="1"/>
    <xf numFmtId="0" fontId="23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3" xfId="0" quotePrefix="1" applyFont="1" applyFill="1" applyBorder="1" applyAlignment="1">
      <alignment horizontal="center" vertical="center" wrapText="1"/>
    </xf>
    <xf numFmtId="4" fontId="0" fillId="0" borderId="3" xfId="0" applyNumberFormat="1" applyBorder="1"/>
    <xf numFmtId="0" fontId="8" fillId="2" borderId="3" xfId="0" quotePrefix="1" applyFont="1" applyFill="1" applyBorder="1" applyAlignment="1">
      <alignment horizontal="left" vertical="center" wrapText="1" indent="1"/>
    </xf>
    <xf numFmtId="0" fontId="8" fillId="2" borderId="3" xfId="0" applyFont="1" applyFill="1" applyBorder="1" applyAlignment="1">
      <alignment horizontal="left" vertical="center" indent="1"/>
    </xf>
    <xf numFmtId="49" fontId="8" fillId="2" borderId="3" xfId="0" applyNumberFormat="1" applyFont="1" applyFill="1" applyBorder="1" applyAlignment="1">
      <alignment horizontal="left" vertical="center" wrapText="1" indent="1"/>
    </xf>
    <xf numFmtId="0" fontId="8" fillId="2" borderId="3" xfId="0" applyFont="1" applyFill="1" applyBorder="1" applyAlignment="1">
      <alignment horizontal="left" vertical="center" wrapText="1" indent="1"/>
    </xf>
    <xf numFmtId="0" fontId="0" fillId="0" borderId="3" xfId="0" applyBorder="1"/>
    <xf numFmtId="0" fontId="24" fillId="0" borderId="0" xfId="0" applyFont="1" applyAlignment="1">
      <alignment horizontal="center"/>
    </xf>
    <xf numFmtId="0" fontId="25" fillId="0" borderId="0" xfId="0" applyFont="1"/>
    <xf numFmtId="0" fontId="26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3" fillId="2" borderId="4" xfId="0" applyFont="1" applyFill="1" applyBorder="1" applyAlignment="1">
      <alignment horizontal="left" vertical="center" wrapText="1"/>
    </xf>
    <xf numFmtId="3" fontId="3" fillId="2" borderId="4" xfId="0" applyNumberFormat="1" applyFont="1" applyFill="1" applyBorder="1" applyAlignment="1">
      <alignment horizontal="left" vertical="center"/>
    </xf>
    <xf numFmtId="3" fontId="3" fillId="2" borderId="3" xfId="0" applyNumberFormat="1" applyFont="1" applyFill="1" applyBorder="1" applyAlignment="1">
      <alignment horizontal="right" vertical="center"/>
    </xf>
    <xf numFmtId="4" fontId="3" fillId="2" borderId="3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49" fontId="6" fillId="3" borderId="1" xfId="0" applyNumberFormat="1" applyFont="1" applyFill="1" applyBorder="1" applyAlignment="1">
      <alignment horizontal="left" vertical="center" wrapText="1"/>
    </xf>
    <xf numFmtId="49" fontId="6" fillId="3" borderId="2" xfId="0" applyNumberFormat="1" applyFont="1" applyFill="1" applyBorder="1" applyAlignment="1">
      <alignment horizontal="left" vertical="center" wrapText="1"/>
    </xf>
    <xf numFmtId="49" fontId="6" fillId="3" borderId="4" xfId="0" applyNumberFormat="1" applyFont="1" applyFill="1" applyBorder="1" applyAlignment="1">
      <alignment horizontal="left" vertical="center" wrapText="1"/>
    </xf>
    <xf numFmtId="0" fontId="27" fillId="3" borderId="4" xfId="0" applyFont="1" applyFill="1" applyBorder="1" applyAlignment="1">
      <alignment horizontal="left" vertical="center" wrapText="1"/>
    </xf>
    <xf numFmtId="4" fontId="6" fillId="3" borderId="4" xfId="0" applyNumberFormat="1" applyFont="1" applyFill="1" applyBorder="1" applyAlignment="1">
      <alignment horizontal="right" vertical="center"/>
    </xf>
    <xf numFmtId="4" fontId="6" fillId="3" borderId="3" xfId="0" applyNumberFormat="1" applyFont="1" applyFill="1" applyBorder="1" applyAlignment="1">
      <alignment horizontal="right" vertical="center"/>
    </xf>
    <xf numFmtId="49" fontId="6" fillId="4" borderId="1" xfId="0" applyNumberFormat="1" applyFont="1" applyFill="1" applyBorder="1" applyAlignment="1">
      <alignment horizontal="left" vertical="center" wrapText="1"/>
    </xf>
    <xf numFmtId="49" fontId="6" fillId="4" borderId="2" xfId="0" applyNumberFormat="1" applyFont="1" applyFill="1" applyBorder="1" applyAlignment="1">
      <alignment horizontal="left" vertical="center" wrapText="1"/>
    </xf>
    <xf numFmtId="49" fontId="6" fillId="4" borderId="4" xfId="0" applyNumberFormat="1" applyFont="1" applyFill="1" applyBorder="1" applyAlignment="1">
      <alignment horizontal="left" vertical="center" wrapText="1"/>
    </xf>
    <xf numFmtId="0" fontId="27" fillId="4" borderId="4" xfId="0" applyFont="1" applyFill="1" applyBorder="1" applyAlignment="1">
      <alignment horizontal="left" vertical="center" wrapText="1"/>
    </xf>
    <xf numFmtId="4" fontId="6" fillId="4" borderId="4" xfId="0" applyNumberFormat="1" applyFont="1" applyFill="1" applyBorder="1" applyAlignment="1">
      <alignment horizontal="right" vertical="center"/>
    </xf>
    <xf numFmtId="4" fontId="6" fillId="4" borderId="3" xfId="0" applyNumberFormat="1" applyFont="1" applyFill="1" applyBorder="1" applyAlignment="1">
      <alignment horizontal="right" vertical="center"/>
    </xf>
    <xf numFmtId="0" fontId="8" fillId="2" borderId="3" xfId="0" quotePrefix="1" applyFont="1" applyFill="1" applyBorder="1" applyAlignment="1">
      <alignment vertical="center" wrapText="1"/>
    </xf>
    <xf numFmtId="4" fontId="3" fillId="2" borderId="4" xfId="0" applyNumberFormat="1" applyFont="1" applyFill="1" applyBorder="1" applyAlignment="1">
      <alignment horizontal="right" vertical="center"/>
    </xf>
    <xf numFmtId="0" fontId="28" fillId="0" borderId="3" xfId="0" applyFont="1" applyBorder="1" applyAlignment="1">
      <alignment horizontal="left" vertical="center"/>
    </xf>
    <xf numFmtId="4" fontId="6" fillId="2" borderId="4" xfId="0" applyNumberFormat="1" applyFont="1" applyFill="1" applyBorder="1" applyAlignment="1">
      <alignment horizontal="right" vertical="center"/>
    </xf>
    <xf numFmtId="4" fontId="6" fillId="2" borderId="3" xfId="0" applyNumberFormat="1" applyFont="1" applyFill="1" applyBorder="1" applyAlignment="1">
      <alignment horizontal="right" vertical="center"/>
    </xf>
    <xf numFmtId="0" fontId="29" fillId="0" borderId="3" xfId="0" applyFont="1" applyBorder="1" applyAlignment="1">
      <alignment horizontal="left" vertical="center"/>
    </xf>
    <xf numFmtId="4" fontId="0" fillId="0" borderId="3" xfId="0" applyNumberFormat="1" applyBorder="1" applyAlignment="1">
      <alignment horizontal="right" vertical="center"/>
    </xf>
    <xf numFmtId="0" fontId="20" fillId="0" borderId="3" xfId="0" applyFont="1" applyBorder="1" applyAlignment="1">
      <alignment wrapText="1" shrinkToFit="1"/>
    </xf>
    <xf numFmtId="4" fontId="0" fillId="0" borderId="3" xfId="0" applyNumberFormat="1" applyBorder="1" applyAlignment="1">
      <alignment horizontal="right"/>
    </xf>
    <xf numFmtId="0" fontId="31" fillId="0" borderId="3" xfId="0" applyFont="1" applyBorder="1"/>
    <xf numFmtId="4" fontId="1" fillId="0" borderId="3" xfId="0" applyNumberFormat="1" applyFont="1" applyBorder="1"/>
    <xf numFmtId="4" fontId="1" fillId="0" borderId="3" xfId="0" applyNumberFormat="1" applyFont="1" applyBorder="1" applyAlignment="1">
      <alignment horizontal="right"/>
    </xf>
    <xf numFmtId="0" fontId="1" fillId="0" borderId="3" xfId="0" applyFont="1" applyBorder="1"/>
    <xf numFmtId="0" fontId="31" fillId="4" borderId="3" xfId="0" applyFont="1" applyFill="1" applyBorder="1"/>
    <xf numFmtId="4" fontId="1" fillId="4" borderId="3" xfId="0" applyNumberFormat="1" applyFont="1" applyFill="1" applyBorder="1"/>
    <xf numFmtId="4" fontId="1" fillId="4" borderId="3" xfId="0" applyNumberFormat="1" applyFont="1" applyFill="1" applyBorder="1" applyAlignment="1">
      <alignment horizontal="right"/>
    </xf>
    <xf numFmtId="0" fontId="31" fillId="0" borderId="3" xfId="0" applyFont="1" applyBorder="1" applyAlignment="1">
      <alignment wrapText="1"/>
    </xf>
    <xf numFmtId="0" fontId="6" fillId="3" borderId="4" xfId="0" applyFont="1" applyFill="1" applyBorder="1" applyAlignment="1">
      <alignment horizontal="center" vertical="center" wrapText="1"/>
    </xf>
    <xf numFmtId="0" fontId="7" fillId="2" borderId="3" xfId="0" quotePrefix="1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horizontal="left" vertical="center"/>
    </xf>
    <xf numFmtId="0" fontId="32" fillId="0" borderId="0" xfId="0" applyFont="1" applyAlignment="1">
      <alignment horizontal="center" vertical="center" wrapText="1"/>
    </xf>
    <xf numFmtId="0" fontId="33" fillId="2" borderId="3" xfId="0" applyFont="1" applyFill="1" applyBorder="1" applyAlignment="1">
      <alignment horizontal="left" vertical="center" wrapText="1"/>
    </xf>
    <xf numFmtId="0" fontId="33" fillId="2" borderId="3" xfId="0" quotePrefix="1" applyFont="1" applyFill="1" applyBorder="1" applyAlignment="1">
      <alignment horizontal="left" vertical="center"/>
    </xf>
    <xf numFmtId="2" fontId="6" fillId="2" borderId="3" xfId="0" applyNumberFormat="1" applyFont="1" applyFill="1" applyBorder="1" applyAlignment="1">
      <alignment horizontal="right"/>
    </xf>
    <xf numFmtId="2" fontId="3" fillId="2" borderId="3" xfId="0" applyNumberFormat="1" applyFont="1" applyFill="1" applyBorder="1" applyAlignment="1">
      <alignment horizontal="right"/>
    </xf>
    <xf numFmtId="0" fontId="8" fillId="2" borderId="3" xfId="0" applyFont="1" applyFill="1" applyBorder="1" applyAlignment="1">
      <alignment horizontal="left" vertical="center" wrapText="1"/>
    </xf>
    <xf numFmtId="0" fontId="9" fillId="2" borderId="6" xfId="0" quotePrefix="1" applyFont="1" applyFill="1" applyBorder="1" applyAlignment="1">
      <alignment horizontal="left" vertical="center"/>
    </xf>
    <xf numFmtId="0" fontId="33" fillId="2" borderId="6" xfId="0" quotePrefix="1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 wrapText="1"/>
    </xf>
    <xf numFmtId="4" fontId="6" fillId="2" borderId="6" xfId="0" applyNumberFormat="1" applyFont="1" applyFill="1" applyBorder="1" applyAlignment="1">
      <alignment horizontal="right"/>
    </xf>
    <xf numFmtId="0" fontId="7" fillId="2" borderId="6" xfId="0" quotePrefix="1" applyFont="1" applyFill="1" applyBorder="1" applyAlignment="1">
      <alignment horizontal="left" vertical="center"/>
    </xf>
    <xf numFmtId="0" fontId="8" fillId="2" borderId="6" xfId="0" quotePrefix="1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 wrapText="1"/>
    </xf>
    <xf numFmtId="4" fontId="3" fillId="2" borderId="6" xfId="0" applyNumberFormat="1" applyFont="1" applyFill="1" applyBorder="1" applyAlignment="1">
      <alignment horizontal="right"/>
    </xf>
    <xf numFmtId="2" fontId="0" fillId="0" borderId="0" xfId="0" applyNumberFormat="1"/>
    <xf numFmtId="0" fontId="9" fillId="2" borderId="3" xfId="0" quotePrefix="1" applyFont="1" applyFill="1" applyBorder="1" applyAlignment="1">
      <alignment horizontal="left" vertical="center" wrapText="1"/>
    </xf>
    <xf numFmtId="0" fontId="30" fillId="0" borderId="3" xfId="0" applyFont="1" applyBorder="1"/>
    <xf numFmtId="4" fontId="30" fillId="0" borderId="3" xfId="0" applyNumberFormat="1" applyFont="1" applyBorder="1"/>
    <xf numFmtId="0" fontId="30" fillId="0" borderId="0" xfId="0" applyFont="1"/>
    <xf numFmtId="0" fontId="22" fillId="0" borderId="3" xfId="0" applyFont="1" applyBorder="1"/>
    <xf numFmtId="4" fontId="22" fillId="0" borderId="3" xfId="0" applyNumberFormat="1" applyFont="1" applyBorder="1"/>
    <xf numFmtId="0" fontId="20" fillId="0" borderId="0" xfId="0" applyFont="1"/>
    <xf numFmtId="4" fontId="6" fillId="3" borderId="3" xfId="0" applyNumberFormat="1" applyFont="1" applyFill="1" applyBorder="1" applyAlignment="1" applyProtection="1">
      <alignment horizontal="center" vertical="center" wrapText="1"/>
    </xf>
    <xf numFmtId="0" fontId="6" fillId="3" borderId="3" xfId="0" applyNumberFormat="1" applyFont="1" applyFill="1" applyBorder="1" applyAlignment="1" applyProtection="1">
      <alignment horizontal="center" vertical="center" wrapText="1"/>
    </xf>
    <xf numFmtId="4" fontId="21" fillId="0" borderId="3" xfId="0" applyNumberFormat="1" applyFont="1" applyBorder="1"/>
    <xf numFmtId="0" fontId="6" fillId="3" borderId="4" xfId="0" applyNumberFormat="1" applyFont="1" applyFill="1" applyBorder="1" applyAlignment="1" applyProtection="1">
      <alignment horizontal="center" vertical="center" wrapText="1"/>
    </xf>
    <xf numFmtId="0" fontId="33" fillId="2" borderId="6" xfId="0" applyFont="1" applyFill="1" applyBorder="1" applyAlignment="1">
      <alignment horizontal="left" vertical="center" wrapText="1"/>
    </xf>
    <xf numFmtId="4" fontId="23" fillId="0" borderId="3" xfId="0" applyNumberFormat="1" applyFont="1" applyBorder="1"/>
    <xf numFmtId="4" fontId="31" fillId="0" borderId="3" xfId="0" applyNumberFormat="1" applyFont="1" applyBorder="1"/>
    <xf numFmtId="4" fontId="20" fillId="0" borderId="3" xfId="0" applyNumberFormat="1" applyFont="1" applyBorder="1"/>
    <xf numFmtId="4" fontId="21" fillId="0" borderId="6" xfId="0" applyNumberFormat="1" applyFont="1" applyBorder="1"/>
    <xf numFmtId="4" fontId="23" fillId="0" borderId="6" xfId="0" applyNumberFormat="1" applyFont="1" applyBorder="1"/>
    <xf numFmtId="0" fontId="21" fillId="0" borderId="3" xfId="0" applyFont="1" applyBorder="1"/>
    <xf numFmtId="0" fontId="34" fillId="0" borderId="3" xfId="0" applyFont="1" applyBorder="1"/>
    <xf numFmtId="4" fontId="22" fillId="0" borderId="6" xfId="0" applyNumberFormat="1" applyFont="1" applyBorder="1"/>
    <xf numFmtId="0" fontId="3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/>
    <xf numFmtId="0" fontId="34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38" fillId="0" borderId="0" xfId="0" applyFont="1" applyAlignment="1">
      <alignment horizontal="center"/>
    </xf>
    <xf numFmtId="0" fontId="38" fillId="0" borderId="0" xfId="0" applyFont="1"/>
    <xf numFmtId="0" fontId="0" fillId="0" borderId="0" xfId="0" applyFont="1" applyFill="1"/>
    <xf numFmtId="2" fontId="22" fillId="0" borderId="3" xfId="0" applyNumberFormat="1" applyFont="1" applyBorder="1"/>
    <xf numFmtId="0" fontId="39" fillId="0" borderId="0" xfId="0" applyFont="1"/>
    <xf numFmtId="0" fontId="9" fillId="4" borderId="1" xfId="0" applyNumberFormat="1" applyFont="1" applyFill="1" applyBorder="1" applyAlignment="1" applyProtection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9" fillId="3" borderId="1" xfId="0" quotePrefix="1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vertical="center" wrapText="1"/>
    </xf>
    <xf numFmtId="0" fontId="9" fillId="0" borderId="1" xfId="0" quotePrefix="1" applyFont="1" applyBorder="1" applyAlignment="1">
      <alignment horizontal="left" vertical="center"/>
    </xf>
    <xf numFmtId="0" fontId="7" fillId="0" borderId="2" xfId="0" applyNumberFormat="1" applyFont="1" applyFill="1" applyBorder="1" applyAlignment="1" applyProtection="1">
      <alignment vertical="center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 applyProtection="1">
      <alignment vertical="center" wrapText="1"/>
    </xf>
    <xf numFmtId="0" fontId="9" fillId="3" borderId="1" xfId="0" applyNumberFormat="1" applyFont="1" applyFill="1" applyBorder="1" applyAlignment="1" applyProtection="1">
      <alignment horizontal="left" vertical="center" wrapText="1"/>
    </xf>
    <xf numFmtId="0" fontId="9" fillId="3" borderId="2" xfId="0" applyNumberFormat="1" applyFont="1" applyFill="1" applyBorder="1" applyAlignment="1" applyProtection="1">
      <alignment horizontal="left" vertical="center" wrapText="1"/>
    </xf>
    <xf numFmtId="0" fontId="9" fillId="3" borderId="4" xfId="0" applyNumberFormat="1" applyFont="1" applyFill="1" applyBorder="1" applyAlignment="1" applyProtection="1">
      <alignment horizontal="left" vertical="center" wrapText="1"/>
    </xf>
    <xf numFmtId="0" fontId="14" fillId="0" borderId="0" xfId="0" applyNumberFormat="1" applyFont="1" applyFill="1" applyBorder="1" applyAlignment="1" applyProtection="1">
      <alignment horizontal="center" vertical="center" wrapText="1"/>
    </xf>
    <xf numFmtId="0" fontId="9" fillId="4" borderId="2" xfId="0" applyNumberFormat="1" applyFont="1" applyFill="1" applyBorder="1" applyAlignment="1" applyProtection="1">
      <alignment horizontal="left" vertical="center" wrapText="1"/>
    </xf>
    <xf numFmtId="0" fontId="9" fillId="4" borderId="4" xfId="0" applyNumberFormat="1" applyFont="1" applyFill="1" applyBorder="1" applyAlignment="1" applyProtection="1">
      <alignment horizontal="left" vertical="center" wrapText="1"/>
    </xf>
    <xf numFmtId="0" fontId="6" fillId="0" borderId="1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center" wrapText="1"/>
    </xf>
    <xf numFmtId="0" fontId="6" fillId="0" borderId="4" xfId="0" quotePrefix="1" applyFont="1" applyBorder="1" applyAlignment="1">
      <alignment horizontal="center" wrapText="1"/>
    </xf>
    <xf numFmtId="0" fontId="18" fillId="0" borderId="0" xfId="0" applyFont="1" applyFill="1" applyAlignment="1">
      <alignment horizontal="left" wrapText="1"/>
    </xf>
    <xf numFmtId="0" fontId="11" fillId="0" borderId="0" xfId="0" applyFont="1" applyAlignment="1">
      <alignment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7" fillId="3" borderId="2" xfId="0" applyNumberFormat="1" applyFont="1" applyFill="1" applyBorder="1" applyAlignment="1" applyProtection="1">
      <alignment vertical="center"/>
    </xf>
    <xf numFmtId="0" fontId="9" fillId="0" borderId="1" xfId="0" applyNumberFormat="1" applyFont="1" applyFill="1" applyBorder="1" applyAlignment="1" applyProtection="1">
      <alignment horizontal="left" vertical="center" wrapText="1"/>
    </xf>
    <xf numFmtId="0" fontId="7" fillId="0" borderId="2" xfId="0" applyNumberFormat="1" applyFont="1" applyFill="1" applyBorder="1" applyAlignment="1" applyProtection="1">
      <alignment vertical="center" wrapText="1"/>
    </xf>
    <xf numFmtId="0" fontId="9" fillId="0" borderId="1" xfId="0" quotePrefix="1" applyFont="1" applyFill="1" applyBorder="1" applyAlignment="1">
      <alignment horizontal="left" vertical="center"/>
    </xf>
    <xf numFmtId="0" fontId="9" fillId="0" borderId="1" xfId="0" quotePrefix="1" applyNumberFormat="1" applyFont="1" applyFill="1" applyBorder="1" applyAlignment="1" applyProtection="1">
      <alignment horizontal="left" vertical="center" wrapText="1"/>
    </xf>
    <xf numFmtId="1" fontId="6" fillId="0" borderId="1" xfId="0" quotePrefix="1" applyNumberFormat="1" applyFont="1" applyBorder="1" applyAlignment="1">
      <alignment horizontal="center" wrapText="1"/>
    </xf>
    <xf numFmtId="1" fontId="6" fillId="0" borderId="2" xfId="0" quotePrefix="1" applyNumberFormat="1" applyFont="1" applyBorder="1" applyAlignment="1">
      <alignment horizontal="center" wrapText="1"/>
    </xf>
    <xf numFmtId="1" fontId="6" fillId="0" borderId="4" xfId="0" quotePrefix="1" applyNumberFormat="1" applyFont="1" applyBorder="1" applyAlignment="1">
      <alignment horizont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1" fillId="0" borderId="0" xfId="0" applyFont="1" applyAlignment="1">
      <alignment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22" fillId="0" borderId="3" xfId="0" applyFont="1" applyBorder="1" applyAlignment="1">
      <alignment horizontal="left"/>
    </xf>
    <xf numFmtId="49" fontId="22" fillId="0" borderId="3" xfId="0" applyNumberFormat="1" applyFont="1" applyBorder="1" applyAlignment="1">
      <alignment horizontal="left"/>
    </xf>
    <xf numFmtId="49" fontId="30" fillId="0" borderId="3" xfId="0" applyNumberFormat="1" applyFont="1" applyBorder="1" applyAlignment="1">
      <alignment horizontal="left"/>
    </xf>
    <xf numFmtId="49" fontId="22" fillId="0" borderId="1" xfId="0" applyNumberFormat="1" applyFont="1" applyBorder="1" applyAlignment="1">
      <alignment horizontal="left"/>
    </xf>
    <xf numFmtId="49" fontId="22" fillId="0" borderId="2" xfId="0" applyNumberFormat="1" applyFont="1" applyBorder="1" applyAlignment="1">
      <alignment horizontal="left"/>
    </xf>
    <xf numFmtId="49" fontId="22" fillId="0" borderId="4" xfId="0" applyNumberFormat="1" applyFont="1" applyBorder="1" applyAlignment="1">
      <alignment horizontal="left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49" fontId="3" fillId="0" borderId="4" xfId="0" applyNumberFormat="1" applyFont="1" applyFill="1" applyBorder="1" applyAlignment="1">
      <alignment horizontal="left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wrapText="1"/>
    </xf>
    <xf numFmtId="0" fontId="24" fillId="0" borderId="0" xfId="0" applyFont="1" applyAlignment="1">
      <alignment horizontal="center"/>
    </xf>
    <xf numFmtId="0" fontId="26" fillId="3" borderId="1" xfId="0" applyFont="1" applyFill="1" applyBorder="1" applyAlignment="1">
      <alignment horizontal="center" vertical="center" wrapText="1"/>
    </xf>
    <xf numFmtId="0" fontId="26" fillId="3" borderId="2" xfId="0" applyFont="1" applyFill="1" applyBorder="1" applyAlignment="1">
      <alignment horizontal="center" vertical="center" wrapText="1"/>
    </xf>
    <xf numFmtId="0" fontId="26" fillId="3" borderId="4" xfId="0" applyFont="1" applyFill="1" applyBorder="1" applyAlignment="1">
      <alignment horizontal="center" vertical="center" wrapText="1"/>
    </xf>
    <xf numFmtId="0" fontId="30" fillId="0" borderId="3" xfId="0" applyFont="1" applyBorder="1" applyAlignment="1">
      <alignment horizontal="left"/>
    </xf>
    <xf numFmtId="49" fontId="30" fillId="4" borderId="1" xfId="0" applyNumberFormat="1" applyFont="1" applyFill="1" applyBorder="1" applyAlignment="1">
      <alignment horizontal="left"/>
    </xf>
    <xf numFmtId="49" fontId="30" fillId="4" borderId="2" xfId="0" applyNumberFormat="1" applyFont="1" applyFill="1" applyBorder="1" applyAlignment="1">
      <alignment horizontal="left"/>
    </xf>
    <xf numFmtId="49" fontId="30" fillId="4" borderId="4" xfId="0" applyNumberFormat="1" applyFont="1" applyFill="1" applyBorder="1" applyAlignment="1">
      <alignment horizontal="left"/>
    </xf>
    <xf numFmtId="0" fontId="0" fillId="0" borderId="0" xfId="0" applyFont="1" applyAlignment="1">
      <alignment horizontal="left" wrapText="1"/>
    </xf>
    <xf numFmtId="0" fontId="23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Font="1" applyFill="1" applyAlignment="1">
      <alignment horizontal="center"/>
    </xf>
    <xf numFmtId="0" fontId="37" fillId="0" borderId="0" xfId="0" applyFont="1" applyAlignment="1">
      <alignment horizontal="left" wrapText="1"/>
    </xf>
    <xf numFmtId="0" fontId="37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36" fillId="0" borderId="0" xfId="0" applyFont="1" applyAlignment="1">
      <alignment horizontal="left" wrapText="1"/>
    </xf>
    <xf numFmtId="0" fontId="36" fillId="0" borderId="0" xfId="0" applyFont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4"/>
  <sheetViews>
    <sheetView workbookViewId="0">
      <selection activeCell="F17" sqref="F17"/>
    </sheetView>
  </sheetViews>
  <sheetFormatPr defaultRowHeight="15" x14ac:dyDescent="0.25"/>
  <cols>
    <col min="5" max="5" width="25.28515625" customWidth="1"/>
    <col min="6" max="10" width="25.28515625" style="51" customWidth="1"/>
  </cols>
  <sheetData>
    <row r="1" spans="1:14" ht="42" customHeight="1" x14ac:dyDescent="0.25">
      <c r="A1" s="189" t="s">
        <v>212</v>
      </c>
      <c r="B1" s="189"/>
      <c r="C1" s="189"/>
      <c r="D1" s="189"/>
      <c r="E1" s="189"/>
      <c r="F1" s="189"/>
      <c r="G1" s="189"/>
      <c r="H1" s="189"/>
      <c r="I1" s="189"/>
      <c r="J1" s="189"/>
      <c r="K1" s="27"/>
      <c r="L1" s="27"/>
      <c r="M1" s="27"/>
      <c r="N1" s="27"/>
    </row>
    <row r="2" spans="1:14" ht="24" customHeight="1" x14ac:dyDescent="0.25">
      <c r="A2" s="28"/>
      <c r="B2" s="28"/>
      <c r="C2" s="28"/>
      <c r="D2" s="28"/>
      <c r="E2" s="28"/>
      <c r="F2" s="29"/>
      <c r="G2" s="29"/>
      <c r="H2" s="29"/>
      <c r="I2" s="29"/>
      <c r="J2" s="29"/>
      <c r="K2" s="27"/>
      <c r="L2" s="27"/>
      <c r="M2" s="27"/>
      <c r="N2" s="27"/>
    </row>
    <row r="3" spans="1:14" ht="36.75" customHeight="1" x14ac:dyDescent="0.25">
      <c r="A3" s="178" t="s">
        <v>53</v>
      </c>
      <c r="B3" s="178"/>
      <c r="C3" s="178"/>
      <c r="D3" s="178"/>
      <c r="E3" s="178"/>
      <c r="F3" s="178"/>
      <c r="G3" s="178"/>
      <c r="H3" s="178"/>
      <c r="I3" s="178"/>
      <c r="J3" s="178"/>
    </row>
    <row r="4" spans="1:14" ht="18" x14ac:dyDescent="0.25">
      <c r="A4" s="9"/>
      <c r="B4" s="9"/>
      <c r="C4" s="9"/>
      <c r="D4" s="9"/>
      <c r="E4" s="9"/>
      <c r="F4" s="30"/>
      <c r="G4" s="30"/>
      <c r="H4" s="30"/>
      <c r="I4" s="30"/>
      <c r="J4" s="30"/>
    </row>
    <row r="5" spans="1:14" ht="15.75" x14ac:dyDescent="0.25">
      <c r="A5" s="178" t="s">
        <v>11</v>
      </c>
      <c r="B5" s="178"/>
      <c r="C5" s="178"/>
      <c r="D5" s="178"/>
      <c r="E5" s="178"/>
      <c r="F5" s="178"/>
      <c r="G5" s="178"/>
      <c r="H5" s="178"/>
      <c r="I5" s="179"/>
      <c r="J5" s="179"/>
    </row>
    <row r="6" spans="1:14" ht="18" x14ac:dyDescent="0.25">
      <c r="A6" s="9"/>
      <c r="B6" s="9"/>
      <c r="C6" s="9"/>
      <c r="D6" s="9"/>
      <c r="E6" s="9"/>
      <c r="F6" s="30"/>
      <c r="G6" s="30"/>
      <c r="H6" s="30"/>
      <c r="I6" s="31"/>
      <c r="J6" s="31"/>
    </row>
    <row r="7" spans="1:14" s="52" customFormat="1" ht="18" x14ac:dyDescent="0.25">
      <c r="A7" s="191" t="s">
        <v>52</v>
      </c>
      <c r="B7" s="191"/>
      <c r="C7" s="191"/>
      <c r="D7" s="191"/>
      <c r="E7" s="191"/>
      <c r="F7" s="191"/>
      <c r="G7" s="191"/>
      <c r="H7" s="191"/>
      <c r="I7" s="191"/>
      <c r="J7" s="191"/>
    </row>
    <row r="8" spans="1:14" s="52" customFormat="1" ht="18" x14ac:dyDescent="0.25">
      <c r="A8" s="9"/>
      <c r="B8" s="9"/>
      <c r="C8" s="9"/>
      <c r="D8" s="9"/>
      <c r="E8" s="9"/>
      <c r="F8" s="30"/>
      <c r="G8" s="30"/>
      <c r="H8" s="30"/>
      <c r="I8" s="31"/>
      <c r="J8" s="31"/>
    </row>
    <row r="9" spans="1:14" ht="15.75" x14ac:dyDescent="0.25">
      <c r="A9" s="178" t="s">
        <v>15</v>
      </c>
      <c r="B9" s="190"/>
      <c r="C9" s="190"/>
      <c r="D9" s="190"/>
      <c r="E9" s="190"/>
      <c r="F9" s="190"/>
      <c r="G9" s="190"/>
      <c r="H9" s="190"/>
      <c r="I9" s="190"/>
      <c r="J9" s="190"/>
    </row>
    <row r="10" spans="1:14" ht="18" x14ac:dyDescent="0.25">
      <c r="A10" s="1"/>
      <c r="B10" s="2"/>
      <c r="C10" s="2"/>
      <c r="D10" s="2"/>
      <c r="E10" s="4"/>
      <c r="F10" s="32"/>
      <c r="G10" s="32"/>
      <c r="H10" s="32"/>
      <c r="I10" s="32"/>
      <c r="J10" s="33" t="s">
        <v>17</v>
      </c>
    </row>
    <row r="11" spans="1:14" ht="25.5" x14ac:dyDescent="0.25">
      <c r="A11" s="186" t="s">
        <v>59</v>
      </c>
      <c r="B11" s="187"/>
      <c r="C11" s="187"/>
      <c r="D11" s="187"/>
      <c r="E11" s="188"/>
      <c r="F11" s="34" t="s">
        <v>54</v>
      </c>
      <c r="G11" s="34" t="s">
        <v>55</v>
      </c>
      <c r="H11" s="34" t="s">
        <v>56</v>
      </c>
      <c r="I11" s="34" t="s">
        <v>57</v>
      </c>
      <c r="J11" s="34" t="s">
        <v>58</v>
      </c>
    </row>
    <row r="12" spans="1:14" s="52" customFormat="1" ht="15.75" customHeight="1" x14ac:dyDescent="0.25">
      <c r="A12" s="197">
        <v>1</v>
      </c>
      <c r="B12" s="198"/>
      <c r="C12" s="198"/>
      <c r="D12" s="198"/>
      <c r="E12" s="199"/>
      <c r="F12" s="67">
        <v>2</v>
      </c>
      <c r="G12" s="67">
        <v>3</v>
      </c>
      <c r="H12" s="67">
        <v>4</v>
      </c>
      <c r="I12" s="67" t="s">
        <v>60</v>
      </c>
      <c r="J12" s="67" t="s">
        <v>61</v>
      </c>
    </row>
    <row r="13" spans="1:14" x14ac:dyDescent="0.25">
      <c r="A13" s="180" t="s">
        <v>0</v>
      </c>
      <c r="B13" s="175"/>
      <c r="C13" s="175"/>
      <c r="D13" s="175"/>
      <c r="E13" s="192"/>
      <c r="F13" s="35">
        <f>F14+F15</f>
        <v>71469.040000000008</v>
      </c>
      <c r="G13" s="35">
        <f t="shared" ref="G13:J13" si="0">G14+G15</f>
        <v>184215.29</v>
      </c>
      <c r="H13" s="35">
        <f t="shared" si="0"/>
        <v>80688.28</v>
      </c>
      <c r="I13" s="35">
        <f t="shared" si="0"/>
        <v>112.8996275869943</v>
      </c>
      <c r="J13" s="35">
        <f t="shared" si="0"/>
        <v>43.801076447020222</v>
      </c>
    </row>
    <row r="14" spans="1:14" x14ac:dyDescent="0.25">
      <c r="A14" s="193" t="s">
        <v>18</v>
      </c>
      <c r="B14" s="194"/>
      <c r="C14" s="194"/>
      <c r="D14" s="194"/>
      <c r="E14" s="177"/>
      <c r="F14" s="36">
        <f>' Račun prihoda i rashoda'!F10</f>
        <v>71469.040000000008</v>
      </c>
      <c r="G14" s="36">
        <f>' Račun prihoda i rashoda'!G10</f>
        <v>184215.29</v>
      </c>
      <c r="H14" s="36">
        <f>' Račun prihoda i rashoda'!H10</f>
        <v>80688.28</v>
      </c>
      <c r="I14" s="36">
        <f>H14/F14*100</f>
        <v>112.8996275869943</v>
      </c>
      <c r="J14" s="36">
        <f>H14/G14*100</f>
        <v>43.801076447020222</v>
      </c>
    </row>
    <row r="15" spans="1:14" x14ac:dyDescent="0.25">
      <c r="A15" s="195" t="s">
        <v>19</v>
      </c>
      <c r="B15" s="177"/>
      <c r="C15" s="177"/>
      <c r="D15" s="177"/>
      <c r="E15" s="177"/>
      <c r="F15" s="36">
        <v>0</v>
      </c>
      <c r="G15" s="36">
        <v>0</v>
      </c>
      <c r="H15" s="36">
        <v>0</v>
      </c>
      <c r="I15" s="36"/>
      <c r="J15" s="36"/>
    </row>
    <row r="16" spans="1:14" x14ac:dyDescent="0.25">
      <c r="A16" s="15" t="s">
        <v>1</v>
      </c>
      <c r="B16" s="18"/>
      <c r="C16" s="18"/>
      <c r="D16" s="18"/>
      <c r="E16" s="18"/>
      <c r="F16" s="35">
        <f>F17+F18</f>
        <v>72442.37000000001</v>
      </c>
      <c r="G16" s="35">
        <f t="shared" ref="G16:J16" si="1">G17+G18</f>
        <v>176091</v>
      </c>
      <c r="H16" s="35">
        <f t="shared" si="1"/>
        <v>79491.02</v>
      </c>
      <c r="I16" s="35">
        <f t="shared" si="1"/>
        <v>109.73001021363602</v>
      </c>
      <c r="J16" s="35">
        <f t="shared" si="1"/>
        <v>45.660614276441635</v>
      </c>
    </row>
    <row r="17" spans="1:12" x14ac:dyDescent="0.25">
      <c r="A17" s="196" t="s">
        <v>20</v>
      </c>
      <c r="B17" s="194"/>
      <c r="C17" s="194"/>
      <c r="D17" s="194"/>
      <c r="E17" s="194"/>
      <c r="F17" s="36">
        <f>' Račun prihoda i rashoda'!F29</f>
        <v>72442.37000000001</v>
      </c>
      <c r="G17" s="36">
        <f>' Račun prihoda i rashoda'!G29</f>
        <v>174091</v>
      </c>
      <c r="H17" s="36">
        <f>' Račun prihoda i rashoda'!H29</f>
        <v>79491.02</v>
      </c>
      <c r="I17" s="36">
        <f>H17/F17*100</f>
        <v>109.73001021363602</v>
      </c>
      <c r="J17" s="37">
        <f t="shared" ref="J17:J18" si="2">H17/G17*100</f>
        <v>45.660614276441635</v>
      </c>
      <c r="K17" s="65"/>
      <c r="L17" s="65"/>
    </row>
    <row r="18" spans="1:12" x14ac:dyDescent="0.25">
      <c r="A18" s="176" t="s">
        <v>21</v>
      </c>
      <c r="B18" s="177"/>
      <c r="C18" s="177"/>
      <c r="D18" s="177"/>
      <c r="E18" s="177"/>
      <c r="F18" s="38">
        <f>' Račun prihoda i rashoda'!F68</f>
        <v>0</v>
      </c>
      <c r="G18" s="38">
        <f>' Račun prihoda i rashoda'!G68</f>
        <v>2000</v>
      </c>
      <c r="H18" s="38">
        <f>' Račun prihoda i rashoda'!H68</f>
        <v>0</v>
      </c>
      <c r="I18" s="38"/>
      <c r="J18" s="37">
        <f t="shared" si="2"/>
        <v>0</v>
      </c>
    </row>
    <row r="19" spans="1:12" x14ac:dyDescent="0.25">
      <c r="A19" s="174" t="s">
        <v>26</v>
      </c>
      <c r="B19" s="175"/>
      <c r="C19" s="175"/>
      <c r="D19" s="175"/>
      <c r="E19" s="175"/>
      <c r="F19" s="35">
        <f>F13-F16</f>
        <v>-973.33000000000175</v>
      </c>
      <c r="G19" s="35">
        <f t="shared" ref="G19:J19" si="3">G13-G16</f>
        <v>8124.2900000000081</v>
      </c>
      <c r="H19" s="35">
        <f t="shared" si="3"/>
        <v>1197.2599999999948</v>
      </c>
      <c r="I19" s="35">
        <f t="shared" si="3"/>
        <v>3.1696173733582782</v>
      </c>
      <c r="J19" s="35">
        <f t="shared" si="3"/>
        <v>-1.8595378294214129</v>
      </c>
    </row>
    <row r="20" spans="1:12" ht="18" x14ac:dyDescent="0.25">
      <c r="A20" s="9"/>
      <c r="B20" s="8"/>
      <c r="C20" s="8"/>
      <c r="D20" s="8"/>
      <c r="E20" s="8"/>
      <c r="F20" s="39"/>
      <c r="G20" s="39"/>
      <c r="H20" s="40"/>
      <c r="I20" s="40"/>
      <c r="J20" s="40"/>
    </row>
    <row r="21" spans="1:12" ht="15.75" x14ac:dyDescent="0.25">
      <c r="A21" s="178" t="s">
        <v>16</v>
      </c>
      <c r="B21" s="190"/>
      <c r="C21" s="190"/>
      <c r="D21" s="190"/>
      <c r="E21" s="190"/>
      <c r="F21" s="190"/>
      <c r="G21" s="190"/>
      <c r="H21" s="190"/>
      <c r="I21" s="190"/>
      <c r="J21" s="190"/>
    </row>
    <row r="22" spans="1:12" ht="18" x14ac:dyDescent="0.25">
      <c r="A22" s="9"/>
      <c r="B22" s="8"/>
      <c r="C22" s="8"/>
      <c r="D22" s="8"/>
      <c r="E22" s="8"/>
      <c r="F22" s="39"/>
      <c r="G22" s="39"/>
      <c r="H22" s="40"/>
      <c r="I22" s="40"/>
      <c r="J22" s="40"/>
    </row>
    <row r="23" spans="1:12" ht="25.5" x14ac:dyDescent="0.25">
      <c r="A23" s="11"/>
      <c r="B23" s="12"/>
      <c r="C23" s="12"/>
      <c r="D23" s="13"/>
      <c r="E23" s="14"/>
      <c r="F23" s="34" t="s">
        <v>54</v>
      </c>
      <c r="G23" s="34" t="s">
        <v>55</v>
      </c>
      <c r="H23" s="34" t="s">
        <v>56</v>
      </c>
      <c r="I23" s="34" t="s">
        <v>57</v>
      </c>
      <c r="J23" s="34" t="s">
        <v>58</v>
      </c>
    </row>
    <row r="24" spans="1:12" x14ac:dyDescent="0.25">
      <c r="A24" s="176" t="s">
        <v>22</v>
      </c>
      <c r="B24" s="177"/>
      <c r="C24" s="177"/>
      <c r="D24" s="177"/>
      <c r="E24" s="177"/>
      <c r="F24" s="38"/>
      <c r="G24" s="38"/>
      <c r="H24" s="38"/>
      <c r="I24" s="38"/>
      <c r="J24" s="37"/>
    </row>
    <row r="25" spans="1:12" x14ac:dyDescent="0.25">
      <c r="A25" s="176" t="s">
        <v>23</v>
      </c>
      <c r="B25" s="177"/>
      <c r="C25" s="177"/>
      <c r="D25" s="177"/>
      <c r="E25" s="177"/>
      <c r="F25" s="38"/>
      <c r="G25" s="38"/>
      <c r="H25" s="38"/>
      <c r="I25" s="38"/>
      <c r="J25" s="37"/>
    </row>
    <row r="26" spans="1:12" x14ac:dyDescent="0.25">
      <c r="A26" s="174" t="s">
        <v>2</v>
      </c>
      <c r="B26" s="175"/>
      <c r="C26" s="175"/>
      <c r="D26" s="175"/>
      <c r="E26" s="175"/>
      <c r="F26" s="35">
        <f>F24-F25</f>
        <v>0</v>
      </c>
      <c r="G26" s="35">
        <f t="shared" ref="G26:J26" si="4">G24-G25</f>
        <v>0</v>
      </c>
      <c r="H26" s="35">
        <f t="shared" si="4"/>
        <v>0</v>
      </c>
      <c r="I26" s="35">
        <f t="shared" si="4"/>
        <v>0</v>
      </c>
      <c r="J26" s="35">
        <f t="shared" si="4"/>
        <v>0</v>
      </c>
    </row>
    <row r="27" spans="1:12" x14ac:dyDescent="0.25">
      <c r="A27" s="174" t="s">
        <v>27</v>
      </c>
      <c r="B27" s="175"/>
      <c r="C27" s="175"/>
      <c r="D27" s="175"/>
      <c r="E27" s="175"/>
      <c r="F27" s="35">
        <f>F19+F26</f>
        <v>-973.33000000000175</v>
      </c>
      <c r="G27" s="35">
        <f t="shared" ref="G27:J27" si="5">G19+G26</f>
        <v>8124.2900000000081</v>
      </c>
      <c r="H27" s="35">
        <f t="shared" si="5"/>
        <v>1197.2599999999948</v>
      </c>
      <c r="I27" s="35">
        <f t="shared" si="5"/>
        <v>3.1696173733582782</v>
      </c>
      <c r="J27" s="35">
        <f t="shared" si="5"/>
        <v>-1.8595378294214129</v>
      </c>
    </row>
    <row r="28" spans="1:12" ht="18" x14ac:dyDescent="0.25">
      <c r="A28" s="7"/>
      <c r="B28" s="8"/>
      <c r="C28" s="8"/>
      <c r="D28" s="8"/>
      <c r="E28" s="8"/>
      <c r="F28" s="39"/>
      <c r="G28" s="39"/>
      <c r="H28" s="40"/>
      <c r="I28" s="40"/>
      <c r="J28" s="40"/>
    </row>
    <row r="29" spans="1:12" ht="15.75" x14ac:dyDescent="0.25">
      <c r="A29" s="178" t="s">
        <v>28</v>
      </c>
      <c r="B29" s="190"/>
      <c r="C29" s="190"/>
      <c r="D29" s="190"/>
      <c r="E29" s="190"/>
      <c r="F29" s="190"/>
      <c r="G29" s="190"/>
      <c r="H29" s="190"/>
      <c r="I29" s="190"/>
      <c r="J29" s="190"/>
    </row>
    <row r="30" spans="1:12" ht="15.75" x14ac:dyDescent="0.25">
      <c r="A30" s="16"/>
      <c r="B30" s="17"/>
      <c r="C30" s="17"/>
      <c r="D30" s="17"/>
      <c r="E30" s="17"/>
      <c r="F30" s="41"/>
      <c r="G30" s="41"/>
      <c r="H30" s="41"/>
      <c r="I30" s="41"/>
      <c r="J30" s="41"/>
    </row>
    <row r="31" spans="1:12" ht="29.25" customHeight="1" x14ac:dyDescent="0.25">
      <c r="A31" s="11"/>
      <c r="B31" s="12"/>
      <c r="C31" s="12"/>
      <c r="D31" s="13"/>
      <c r="E31" s="14"/>
      <c r="F31" s="34" t="s">
        <v>54</v>
      </c>
      <c r="G31" s="34" t="s">
        <v>55</v>
      </c>
      <c r="H31" s="34" t="s">
        <v>56</v>
      </c>
      <c r="I31" s="34" t="s">
        <v>57</v>
      </c>
      <c r="J31" s="34" t="s">
        <v>58</v>
      </c>
    </row>
    <row r="32" spans="1:12" ht="15" customHeight="1" x14ac:dyDescent="0.25">
      <c r="A32" s="171" t="s">
        <v>29</v>
      </c>
      <c r="B32" s="184"/>
      <c r="C32" s="184"/>
      <c r="D32" s="184"/>
      <c r="E32" s="185"/>
      <c r="F32" s="42">
        <v>-9468.16</v>
      </c>
      <c r="G32" s="42">
        <v>-8124.29</v>
      </c>
      <c r="H32" s="42">
        <v>-8679.34</v>
      </c>
      <c r="I32" s="42">
        <v>0</v>
      </c>
      <c r="J32" s="43">
        <v>0</v>
      </c>
    </row>
    <row r="33" spans="1:10" ht="45" customHeight="1" x14ac:dyDescent="0.25">
      <c r="A33" s="174" t="s">
        <v>30</v>
      </c>
      <c r="B33" s="175"/>
      <c r="C33" s="175"/>
      <c r="D33" s="175"/>
      <c r="E33" s="175"/>
      <c r="F33" s="44"/>
      <c r="G33" s="44"/>
      <c r="H33" s="44">
        <f t="shared" ref="H33:J33" si="6">H27+H32</f>
        <v>-7482.0800000000054</v>
      </c>
      <c r="I33" s="44">
        <f t="shared" si="6"/>
        <v>3.1696173733582782</v>
      </c>
      <c r="J33" s="45">
        <f t="shared" si="6"/>
        <v>-1.8595378294214129</v>
      </c>
    </row>
    <row r="34" spans="1:10" ht="40.5" customHeight="1" x14ac:dyDescent="0.25">
      <c r="A34" s="180" t="s">
        <v>31</v>
      </c>
      <c r="B34" s="181"/>
      <c r="C34" s="181"/>
      <c r="D34" s="181"/>
      <c r="E34" s="182"/>
      <c r="F34" s="44">
        <f>F19+F26+F32-F33</f>
        <v>-10441.490000000002</v>
      </c>
      <c r="G34" s="44">
        <f t="shared" ref="G34:J34" si="7">G19+G26+G32-G33</f>
        <v>8.1854523159563541E-12</v>
      </c>
      <c r="H34" s="44">
        <f t="shared" si="7"/>
        <v>0</v>
      </c>
      <c r="I34" s="44">
        <f t="shared" si="7"/>
        <v>0</v>
      </c>
      <c r="J34" s="45">
        <f t="shared" si="7"/>
        <v>0</v>
      </c>
    </row>
    <row r="35" spans="1:10" ht="15.75" x14ac:dyDescent="0.25">
      <c r="A35" s="19"/>
      <c r="B35" s="20"/>
      <c r="C35" s="20"/>
      <c r="D35" s="20"/>
      <c r="E35" s="20"/>
      <c r="F35" s="46"/>
      <c r="G35" s="46"/>
      <c r="H35" s="46"/>
      <c r="I35" s="46"/>
      <c r="J35" s="46"/>
    </row>
    <row r="36" spans="1:10" s="52" customFormat="1" ht="15.75" x14ac:dyDescent="0.25">
      <c r="A36" s="66"/>
      <c r="B36" s="20"/>
      <c r="C36" s="20"/>
      <c r="D36" s="20"/>
      <c r="E36" s="20"/>
      <c r="F36" s="46"/>
      <c r="G36" s="46"/>
      <c r="H36" s="46"/>
      <c r="I36" s="46"/>
      <c r="J36" s="46"/>
    </row>
    <row r="37" spans="1:10" s="52" customFormat="1" ht="15.75" x14ac:dyDescent="0.25">
      <c r="A37" s="66"/>
      <c r="B37" s="20"/>
      <c r="C37" s="20"/>
      <c r="D37" s="20"/>
      <c r="E37" s="20"/>
      <c r="F37" s="46"/>
      <c r="G37" s="46"/>
      <c r="H37" s="46"/>
      <c r="I37" s="46"/>
      <c r="J37" s="46"/>
    </row>
    <row r="38" spans="1:10" ht="15.75" x14ac:dyDescent="0.25">
      <c r="A38" s="183" t="s">
        <v>25</v>
      </c>
      <c r="B38" s="183"/>
      <c r="C38" s="183"/>
      <c r="D38" s="183"/>
      <c r="E38" s="183"/>
      <c r="F38" s="183"/>
      <c r="G38" s="183"/>
      <c r="H38" s="183"/>
      <c r="I38" s="183"/>
      <c r="J38" s="183"/>
    </row>
    <row r="39" spans="1:10" ht="18" x14ac:dyDescent="0.25">
      <c r="A39" s="21"/>
      <c r="B39" s="22"/>
      <c r="C39" s="22"/>
      <c r="D39" s="22"/>
      <c r="E39" s="22"/>
      <c r="F39" s="47"/>
      <c r="G39" s="47"/>
      <c r="H39" s="48"/>
      <c r="I39" s="48"/>
      <c r="J39" s="48"/>
    </row>
    <row r="40" spans="1:10" ht="25.5" x14ac:dyDescent="0.25">
      <c r="A40" s="23"/>
      <c r="B40" s="24"/>
      <c r="C40" s="24"/>
      <c r="D40" s="25"/>
      <c r="E40" s="26"/>
      <c r="F40" s="34" t="s">
        <v>54</v>
      </c>
      <c r="G40" s="34" t="s">
        <v>55</v>
      </c>
      <c r="H40" s="34" t="s">
        <v>56</v>
      </c>
      <c r="I40" s="34" t="s">
        <v>57</v>
      </c>
      <c r="J40" s="34" t="s">
        <v>58</v>
      </c>
    </row>
    <row r="41" spans="1:10" ht="28.5" customHeight="1" x14ac:dyDescent="0.25">
      <c r="A41" s="171" t="s">
        <v>29</v>
      </c>
      <c r="B41" s="184"/>
      <c r="C41" s="184"/>
      <c r="D41" s="184"/>
      <c r="E41" s="185"/>
      <c r="F41" s="42">
        <v>0</v>
      </c>
      <c r="G41" s="42">
        <f>F44</f>
        <v>0</v>
      </c>
      <c r="H41" s="42">
        <f>G44</f>
        <v>0</v>
      </c>
      <c r="I41" s="42">
        <f>H44</f>
        <v>0</v>
      </c>
      <c r="J41" s="43">
        <f>I44</f>
        <v>0</v>
      </c>
    </row>
    <row r="42" spans="1:10" ht="30.75" customHeight="1" x14ac:dyDescent="0.25">
      <c r="A42" s="171" t="s">
        <v>32</v>
      </c>
      <c r="B42" s="184"/>
      <c r="C42" s="184"/>
      <c r="D42" s="184"/>
      <c r="E42" s="185"/>
      <c r="F42" s="42">
        <v>0</v>
      </c>
      <c r="G42" s="42">
        <v>0</v>
      </c>
      <c r="H42" s="42">
        <v>0</v>
      </c>
      <c r="I42" s="42">
        <v>0</v>
      </c>
      <c r="J42" s="43">
        <v>0</v>
      </c>
    </row>
    <row r="43" spans="1:10" ht="21" customHeight="1" x14ac:dyDescent="0.25">
      <c r="A43" s="171" t="s">
        <v>33</v>
      </c>
      <c r="B43" s="172"/>
      <c r="C43" s="172"/>
      <c r="D43" s="172"/>
      <c r="E43" s="173"/>
      <c r="F43" s="42">
        <v>0</v>
      </c>
      <c r="G43" s="42">
        <v>0</v>
      </c>
      <c r="H43" s="42">
        <v>0</v>
      </c>
      <c r="I43" s="42">
        <v>0</v>
      </c>
      <c r="J43" s="43">
        <v>0</v>
      </c>
    </row>
    <row r="44" spans="1:10" ht="17.25" customHeight="1" x14ac:dyDescent="0.25">
      <c r="A44" s="174" t="s">
        <v>30</v>
      </c>
      <c r="B44" s="175"/>
      <c r="C44" s="175"/>
      <c r="D44" s="175"/>
      <c r="E44" s="175"/>
      <c r="F44" s="49">
        <f>F41-F42+F43</f>
        <v>0</v>
      </c>
      <c r="G44" s="49">
        <f t="shared" ref="G44:J44" si="8">G41-G42+G43</f>
        <v>0</v>
      </c>
      <c r="H44" s="49">
        <f t="shared" si="8"/>
        <v>0</v>
      </c>
      <c r="I44" s="49">
        <f t="shared" si="8"/>
        <v>0</v>
      </c>
      <c r="J44" s="50">
        <f t="shared" si="8"/>
        <v>0</v>
      </c>
    </row>
  </sheetData>
  <mergeCells count="27">
    <mergeCell ref="A1:J1"/>
    <mergeCell ref="A26:E26"/>
    <mergeCell ref="A27:E27"/>
    <mergeCell ref="A29:J29"/>
    <mergeCell ref="A32:E32"/>
    <mergeCell ref="A7:J7"/>
    <mergeCell ref="A18:E18"/>
    <mergeCell ref="A19:E19"/>
    <mergeCell ref="A21:J21"/>
    <mergeCell ref="A24:E24"/>
    <mergeCell ref="A9:J9"/>
    <mergeCell ref="A13:E13"/>
    <mergeCell ref="A14:E14"/>
    <mergeCell ref="A15:E15"/>
    <mergeCell ref="A17:E17"/>
    <mergeCell ref="A12:E12"/>
    <mergeCell ref="A43:E43"/>
    <mergeCell ref="A44:E44"/>
    <mergeCell ref="A25:E25"/>
    <mergeCell ref="A3:J3"/>
    <mergeCell ref="A5:J5"/>
    <mergeCell ref="A33:E33"/>
    <mergeCell ref="A34:E34"/>
    <mergeCell ref="A38:J38"/>
    <mergeCell ref="A41:E41"/>
    <mergeCell ref="A42:E42"/>
    <mergeCell ref="A11:E11"/>
  </mergeCells>
  <pageMargins left="0.7" right="0.7" top="0.75" bottom="0.75" header="0.3" footer="0.3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3"/>
  <sheetViews>
    <sheetView workbookViewId="0">
      <selection activeCell="F28" sqref="F28"/>
    </sheetView>
  </sheetViews>
  <sheetFormatPr defaultRowHeight="15" x14ac:dyDescent="0.25"/>
  <cols>
    <col min="1" max="1" width="7.42578125" style="52" bestFit="1" customWidth="1"/>
    <col min="2" max="2" width="8.42578125" style="52" bestFit="1" customWidth="1"/>
    <col min="3" max="3" width="5.42578125" style="55" bestFit="1" customWidth="1"/>
    <col min="4" max="4" width="5.42578125" style="52" customWidth="1"/>
    <col min="5" max="5" width="44.7109375" style="52" customWidth="1"/>
    <col min="6" max="8" width="25.28515625" style="52" customWidth="1"/>
    <col min="9" max="10" width="15.7109375" style="52" customWidth="1"/>
    <col min="11" max="16384" width="9.140625" style="52"/>
  </cols>
  <sheetData>
    <row r="1" spans="1:10" x14ac:dyDescent="0.25">
      <c r="A1" s="203" t="s">
        <v>62</v>
      </c>
      <c r="B1" s="203"/>
      <c r="C1" s="203"/>
      <c r="D1" s="203"/>
      <c r="E1" s="203"/>
      <c r="F1" s="203"/>
      <c r="G1" s="203"/>
      <c r="H1" s="203"/>
      <c r="I1" s="203"/>
      <c r="J1" s="203"/>
    </row>
    <row r="2" spans="1:10" ht="18.75" x14ac:dyDescent="0.25">
      <c r="A2" s="72"/>
      <c r="B2" s="72"/>
      <c r="C2" s="125"/>
      <c r="D2" s="72"/>
      <c r="E2" s="72"/>
      <c r="F2" s="72"/>
      <c r="G2" s="72"/>
      <c r="H2" s="73"/>
      <c r="I2" s="73"/>
    </row>
    <row r="3" spans="1:10" ht="18" customHeight="1" x14ac:dyDescent="0.25">
      <c r="A3" s="204" t="s">
        <v>131</v>
      </c>
      <c r="B3" s="204"/>
      <c r="C3" s="204"/>
      <c r="D3" s="204"/>
      <c r="E3" s="204"/>
      <c r="F3" s="204"/>
      <c r="G3" s="204"/>
      <c r="H3" s="204"/>
      <c r="I3" s="204"/>
      <c r="J3" s="204"/>
    </row>
    <row r="4" spans="1:10" ht="18.75" x14ac:dyDescent="0.25">
      <c r="A4" s="72"/>
      <c r="B4" s="72"/>
      <c r="C4" s="125"/>
      <c r="D4" s="72"/>
      <c r="E4" s="72"/>
      <c r="F4" s="72"/>
      <c r="G4" s="72"/>
      <c r="H4" s="73"/>
      <c r="I4" s="73"/>
    </row>
    <row r="5" spans="1:10" ht="15.75" customHeight="1" x14ac:dyDescent="0.25">
      <c r="A5" s="204" t="s">
        <v>132</v>
      </c>
      <c r="B5" s="204"/>
      <c r="C5" s="204"/>
      <c r="D5" s="204"/>
      <c r="E5" s="204"/>
      <c r="F5" s="204"/>
      <c r="G5" s="204"/>
      <c r="H5" s="204"/>
      <c r="I5" s="204"/>
      <c r="J5" s="204"/>
    </row>
    <row r="6" spans="1:10" ht="18.75" x14ac:dyDescent="0.25">
      <c r="A6" s="72"/>
      <c r="B6" s="72"/>
      <c r="C6" s="125"/>
      <c r="D6" s="72"/>
      <c r="E6" s="72"/>
      <c r="F6" s="72"/>
      <c r="G6" s="72"/>
      <c r="H6" s="73"/>
      <c r="I6" s="73"/>
    </row>
    <row r="7" spans="1:10" ht="25.5" x14ac:dyDescent="0.25">
      <c r="A7" s="200" t="s">
        <v>59</v>
      </c>
      <c r="B7" s="201"/>
      <c r="C7" s="201"/>
      <c r="D7" s="201"/>
      <c r="E7" s="202"/>
      <c r="F7" s="147" t="s">
        <v>54</v>
      </c>
      <c r="G7" s="147" t="s">
        <v>55</v>
      </c>
      <c r="H7" s="147" t="s">
        <v>56</v>
      </c>
      <c r="I7" s="147" t="s">
        <v>57</v>
      </c>
      <c r="J7" s="147" t="s">
        <v>58</v>
      </c>
    </row>
    <row r="8" spans="1:10" ht="16.5" customHeight="1" x14ac:dyDescent="0.25">
      <c r="A8" s="200">
        <v>1</v>
      </c>
      <c r="B8" s="201"/>
      <c r="C8" s="201"/>
      <c r="D8" s="201"/>
      <c r="E8" s="202"/>
      <c r="F8" s="74">
        <v>2</v>
      </c>
      <c r="G8" s="74">
        <v>3</v>
      </c>
      <c r="H8" s="74">
        <v>4</v>
      </c>
      <c r="I8" s="74" t="s">
        <v>60</v>
      </c>
      <c r="J8" s="74" t="s">
        <v>61</v>
      </c>
    </row>
    <row r="9" spans="1:10" x14ac:dyDescent="0.25">
      <c r="A9" s="56"/>
      <c r="B9" s="56"/>
      <c r="C9" s="126"/>
      <c r="D9" s="56"/>
      <c r="E9" s="56" t="s">
        <v>133</v>
      </c>
      <c r="F9" s="63">
        <f>F10</f>
        <v>71469.040000000008</v>
      </c>
      <c r="G9" s="63">
        <f>G10</f>
        <v>184215.29</v>
      </c>
      <c r="H9" s="63">
        <f t="shared" ref="H9" si="0">H10</f>
        <v>80688.28</v>
      </c>
      <c r="I9" s="152">
        <f>H9/F9*100</f>
        <v>112.8996275869943</v>
      </c>
      <c r="J9" s="152">
        <f>H9/G9*100</f>
        <v>43.801076447020222</v>
      </c>
    </row>
    <row r="10" spans="1:10" ht="15.75" customHeight="1" x14ac:dyDescent="0.25">
      <c r="A10" s="56">
        <v>6</v>
      </c>
      <c r="B10" s="56"/>
      <c r="C10" s="126"/>
      <c r="D10" s="56"/>
      <c r="E10" s="56" t="s">
        <v>3</v>
      </c>
      <c r="F10" s="63">
        <f>F19+F11+F14</f>
        <v>71469.040000000008</v>
      </c>
      <c r="G10" s="63">
        <f>G19+G11+G14+G17</f>
        <v>184215.29</v>
      </c>
      <c r="H10" s="63">
        <f>H19+H11+H14</f>
        <v>80688.28</v>
      </c>
      <c r="I10" s="152">
        <f t="shared" ref="I10:I21" si="1">H10/F10*100</f>
        <v>112.8996275869943</v>
      </c>
      <c r="J10" s="152">
        <f t="shared" ref="J10:J21" si="2">H10/G10*100</f>
        <v>43.801076447020222</v>
      </c>
    </row>
    <row r="11" spans="1:10" s="70" customFormat="1" ht="25.5" x14ac:dyDescent="0.25">
      <c r="A11" s="10"/>
      <c r="B11" s="10">
        <v>63</v>
      </c>
      <c r="C11" s="127"/>
      <c r="D11" s="127"/>
      <c r="E11" s="58" t="s">
        <v>134</v>
      </c>
      <c r="F11" s="128">
        <f>F12</f>
        <v>54</v>
      </c>
      <c r="G11" s="128">
        <f t="shared" ref="G11:H12" si="3">G12</f>
        <v>324</v>
      </c>
      <c r="H11" s="128">
        <f t="shared" si="3"/>
        <v>97.2</v>
      </c>
      <c r="I11" s="152">
        <f t="shared" si="1"/>
        <v>180</v>
      </c>
      <c r="J11" s="152">
        <f t="shared" si="2"/>
        <v>30</v>
      </c>
    </row>
    <row r="12" spans="1:10" ht="25.5" x14ac:dyDescent="0.25">
      <c r="A12" s="53"/>
      <c r="B12" s="53"/>
      <c r="C12" s="54">
        <v>636</v>
      </c>
      <c r="D12" s="54"/>
      <c r="E12" s="58" t="s">
        <v>135</v>
      </c>
      <c r="F12" s="129">
        <f>F13</f>
        <v>54</v>
      </c>
      <c r="G12" s="129">
        <v>324</v>
      </c>
      <c r="H12" s="129">
        <f t="shared" si="3"/>
        <v>97.2</v>
      </c>
      <c r="I12" s="149">
        <f t="shared" si="1"/>
        <v>180</v>
      </c>
      <c r="J12" s="149">
        <f t="shared" si="2"/>
        <v>30</v>
      </c>
    </row>
    <row r="13" spans="1:10" s="170" customFormat="1" ht="25.5" x14ac:dyDescent="0.2">
      <c r="A13" s="53"/>
      <c r="B13" s="53"/>
      <c r="C13" s="54"/>
      <c r="D13" s="54">
        <v>6361</v>
      </c>
      <c r="E13" s="58" t="s">
        <v>136</v>
      </c>
      <c r="F13" s="129">
        <v>54</v>
      </c>
      <c r="G13" s="129">
        <v>324</v>
      </c>
      <c r="H13" s="169">
        <v>97.2</v>
      </c>
      <c r="I13" s="145">
        <f t="shared" si="1"/>
        <v>180</v>
      </c>
      <c r="J13" s="145">
        <f t="shared" si="2"/>
        <v>30</v>
      </c>
    </row>
    <row r="14" spans="1:10" s="70" customFormat="1" ht="38.25" x14ac:dyDescent="0.25">
      <c r="A14" s="131"/>
      <c r="B14" s="131">
        <v>65</v>
      </c>
      <c r="C14" s="132"/>
      <c r="D14" s="132"/>
      <c r="E14" s="133" t="s">
        <v>137</v>
      </c>
      <c r="F14" s="134">
        <f>F15</f>
        <v>13279.61</v>
      </c>
      <c r="G14" s="134">
        <f>G15</f>
        <v>26000</v>
      </c>
      <c r="H14" s="134">
        <f t="shared" ref="H14:H15" si="4">H15</f>
        <v>14197.24</v>
      </c>
      <c r="I14" s="152"/>
      <c r="J14" s="152">
        <f t="shared" si="2"/>
        <v>54.604769230769236</v>
      </c>
    </row>
    <row r="15" spans="1:10" x14ac:dyDescent="0.25">
      <c r="A15" s="135"/>
      <c r="B15" s="131"/>
      <c r="C15" s="136">
        <v>652</v>
      </c>
      <c r="D15" s="136"/>
      <c r="E15" s="137" t="s">
        <v>138</v>
      </c>
      <c r="F15" s="138">
        <f>F16</f>
        <v>13279.61</v>
      </c>
      <c r="G15" s="138">
        <v>26000</v>
      </c>
      <c r="H15" s="138">
        <f t="shared" si="4"/>
        <v>14197.24</v>
      </c>
      <c r="I15" s="149"/>
      <c r="J15" s="149">
        <f t="shared" si="2"/>
        <v>54.604769230769236</v>
      </c>
    </row>
    <row r="16" spans="1:10" x14ac:dyDescent="0.25">
      <c r="A16" s="135"/>
      <c r="B16" s="131"/>
      <c r="C16" s="136"/>
      <c r="D16" s="136">
        <v>6526</v>
      </c>
      <c r="E16" s="137" t="s">
        <v>139</v>
      </c>
      <c r="F16" s="138">
        <v>13279.61</v>
      </c>
      <c r="G16" s="138">
        <v>26000</v>
      </c>
      <c r="H16" s="159">
        <v>14197.24</v>
      </c>
      <c r="I16" s="149"/>
      <c r="J16" s="149">
        <f t="shared" si="2"/>
        <v>54.604769230769236</v>
      </c>
    </row>
    <row r="17" spans="1:11" x14ac:dyDescent="0.25">
      <c r="A17" s="135"/>
      <c r="B17" s="131">
        <v>66</v>
      </c>
      <c r="C17" s="132"/>
      <c r="D17" s="132"/>
      <c r="E17" s="151" t="s">
        <v>47</v>
      </c>
      <c r="F17" s="134"/>
      <c r="G17" s="134">
        <f>G18</f>
        <v>30</v>
      </c>
      <c r="H17" s="156">
        <f>H18</f>
        <v>0</v>
      </c>
      <c r="I17" s="152"/>
      <c r="J17" s="152">
        <f t="shared" ref="J17:J18" si="5">H17/G17*100</f>
        <v>0</v>
      </c>
      <c r="K17" s="70"/>
    </row>
    <row r="18" spans="1:11" x14ac:dyDescent="0.25">
      <c r="A18" s="135"/>
      <c r="B18" s="131"/>
      <c r="C18" s="136">
        <v>663</v>
      </c>
      <c r="D18" s="136"/>
      <c r="E18" s="137" t="s">
        <v>49</v>
      </c>
      <c r="F18" s="138"/>
      <c r="G18" s="138">
        <v>30</v>
      </c>
      <c r="H18" s="155">
        <v>0</v>
      </c>
      <c r="I18" s="149"/>
      <c r="J18" s="149">
        <f t="shared" si="5"/>
        <v>0</v>
      </c>
    </row>
    <row r="19" spans="1:11" s="70" customFormat="1" ht="25.5" x14ac:dyDescent="0.25">
      <c r="A19" s="10"/>
      <c r="B19" s="10">
        <v>67</v>
      </c>
      <c r="C19" s="127"/>
      <c r="D19" s="127"/>
      <c r="E19" s="56" t="s">
        <v>140</v>
      </c>
      <c r="F19" s="63">
        <f>F20</f>
        <v>58135.43</v>
      </c>
      <c r="G19" s="63">
        <f t="shared" ref="G19:G20" si="6">G20</f>
        <v>157861.29</v>
      </c>
      <c r="H19" s="63">
        <f>H20</f>
        <v>66393.84</v>
      </c>
      <c r="I19" s="152">
        <f t="shared" si="1"/>
        <v>114.20546816287415</v>
      </c>
      <c r="J19" s="152">
        <f t="shared" si="2"/>
        <v>42.058341218420296</v>
      </c>
    </row>
    <row r="20" spans="1:11" ht="25.5" x14ac:dyDescent="0.25">
      <c r="A20" s="53"/>
      <c r="B20" s="53"/>
      <c r="C20" s="54">
        <v>671</v>
      </c>
      <c r="D20" s="54"/>
      <c r="E20" s="130" t="s">
        <v>141</v>
      </c>
      <c r="F20" s="60">
        <f>F21+F22</f>
        <v>58135.43</v>
      </c>
      <c r="G20" s="60">
        <f t="shared" si="6"/>
        <v>157861.29</v>
      </c>
      <c r="H20" s="60">
        <f>H21+H22</f>
        <v>66393.84</v>
      </c>
      <c r="I20" s="149">
        <f t="shared" si="1"/>
        <v>114.20546816287415</v>
      </c>
      <c r="J20" s="149">
        <f t="shared" si="2"/>
        <v>42.058341218420296</v>
      </c>
    </row>
    <row r="21" spans="1:11" s="170" customFormat="1" ht="25.5" x14ac:dyDescent="0.2">
      <c r="A21" s="53"/>
      <c r="B21" s="53"/>
      <c r="C21" s="54"/>
      <c r="D21" s="54">
        <v>6711</v>
      </c>
      <c r="E21" s="58" t="s">
        <v>142</v>
      </c>
      <c r="F21" s="60">
        <v>58135.43</v>
      </c>
      <c r="G21" s="60">
        <v>157861.29</v>
      </c>
      <c r="H21" s="145">
        <v>66393.84</v>
      </c>
      <c r="I21" s="145">
        <f t="shared" si="1"/>
        <v>114.20546816287415</v>
      </c>
      <c r="J21" s="145">
        <f t="shared" si="2"/>
        <v>42.058341218420296</v>
      </c>
    </row>
    <row r="22" spans="1:11" ht="30.75" customHeight="1" x14ac:dyDescent="0.25">
      <c r="A22" s="157"/>
      <c r="B22" s="157"/>
      <c r="C22" s="158"/>
      <c r="D22" s="157">
        <v>6712</v>
      </c>
      <c r="E22" s="58" t="s">
        <v>143</v>
      </c>
      <c r="F22" s="149"/>
      <c r="G22" s="149"/>
      <c r="H22" s="149"/>
      <c r="I22" s="149"/>
      <c r="J22" s="149"/>
    </row>
    <row r="23" spans="1:11" ht="15.75" customHeight="1" x14ac:dyDescent="0.25">
      <c r="F23" s="139"/>
      <c r="G23" s="139"/>
      <c r="H23" s="139"/>
    </row>
    <row r="24" spans="1:11" ht="15.75" customHeight="1" x14ac:dyDescent="0.25">
      <c r="F24" s="139"/>
      <c r="G24" s="139"/>
      <c r="H24" s="139"/>
    </row>
    <row r="25" spans="1:11" ht="15.75" customHeight="1" x14ac:dyDescent="0.25">
      <c r="F25" s="139"/>
      <c r="G25" s="139"/>
      <c r="H25" s="139"/>
    </row>
    <row r="26" spans="1:11" ht="25.5" x14ac:dyDescent="0.25">
      <c r="A26" s="200" t="s">
        <v>59</v>
      </c>
      <c r="B26" s="201"/>
      <c r="C26" s="201"/>
      <c r="D26" s="201"/>
      <c r="E26" s="202"/>
      <c r="F26" s="147" t="s">
        <v>54</v>
      </c>
      <c r="G26" s="147" t="s">
        <v>55</v>
      </c>
      <c r="H26" s="147" t="s">
        <v>56</v>
      </c>
      <c r="I26" s="147" t="s">
        <v>57</v>
      </c>
      <c r="J26" s="147" t="s">
        <v>58</v>
      </c>
    </row>
    <row r="27" spans="1:11" ht="12.75" customHeight="1" x14ac:dyDescent="0.25">
      <c r="A27" s="200">
        <v>1</v>
      </c>
      <c r="B27" s="201"/>
      <c r="C27" s="201"/>
      <c r="D27" s="201"/>
      <c r="E27" s="202"/>
      <c r="F27" s="74">
        <v>2</v>
      </c>
      <c r="G27" s="74">
        <v>3</v>
      </c>
      <c r="H27" s="74">
        <v>4</v>
      </c>
      <c r="I27" s="74" t="s">
        <v>60</v>
      </c>
      <c r="J27" s="74" t="s">
        <v>61</v>
      </c>
    </row>
    <row r="28" spans="1:11" x14ac:dyDescent="0.25">
      <c r="A28" s="56"/>
      <c r="B28" s="56"/>
      <c r="C28" s="126"/>
      <c r="D28" s="56"/>
      <c r="E28" s="56" t="s">
        <v>7</v>
      </c>
      <c r="F28" s="63">
        <f>F29</f>
        <v>72442.37000000001</v>
      </c>
      <c r="G28" s="63">
        <f>G29+G68</f>
        <v>176091</v>
      </c>
      <c r="H28" s="63">
        <f>H29+H68</f>
        <v>79491.02</v>
      </c>
      <c r="I28" s="76">
        <f>H28/F28*100</f>
        <v>109.73001021363602</v>
      </c>
      <c r="J28" s="76">
        <f>H28/G28*100</f>
        <v>45.142011800716674</v>
      </c>
    </row>
    <row r="29" spans="1:11" x14ac:dyDescent="0.25">
      <c r="A29" s="56">
        <v>3</v>
      </c>
      <c r="B29" s="56"/>
      <c r="C29" s="126"/>
      <c r="D29" s="56"/>
      <c r="E29" s="56" t="s">
        <v>4</v>
      </c>
      <c r="F29" s="63">
        <f>F30+F37+F65</f>
        <v>72442.37000000001</v>
      </c>
      <c r="G29" s="63">
        <f>G30+G37+G65</f>
        <v>174091</v>
      </c>
      <c r="H29" s="63">
        <f>H30+H37+H65</f>
        <v>79491.02</v>
      </c>
      <c r="I29" s="76">
        <f t="shared" ref="I29:I67" si="7">H29/F29*100</f>
        <v>109.73001021363602</v>
      </c>
      <c r="J29" s="76">
        <f t="shared" ref="J29:J69" si="8">H29/G29*100</f>
        <v>45.660614276441635</v>
      </c>
    </row>
    <row r="30" spans="1:11" s="70" customFormat="1" x14ac:dyDescent="0.25">
      <c r="A30" s="56"/>
      <c r="B30" s="56">
        <v>31</v>
      </c>
      <c r="C30" s="126"/>
      <c r="D30" s="126"/>
      <c r="E30" s="56" t="s">
        <v>5</v>
      </c>
      <c r="F30" s="63">
        <f>F31+F35+F33</f>
        <v>53527.48</v>
      </c>
      <c r="G30" s="63">
        <v>134370</v>
      </c>
      <c r="H30" s="63">
        <f t="shared" ref="H30" si="9">H31+H35+H33</f>
        <v>61856.100000000006</v>
      </c>
      <c r="I30" s="76">
        <f t="shared" si="7"/>
        <v>115.55952195022073</v>
      </c>
      <c r="J30" s="76">
        <f t="shared" si="8"/>
        <v>46.034159410582724</v>
      </c>
    </row>
    <row r="31" spans="1:11" x14ac:dyDescent="0.25">
      <c r="A31" s="53"/>
      <c r="B31" s="53"/>
      <c r="C31" s="54">
        <v>311</v>
      </c>
      <c r="D31" s="54"/>
      <c r="E31" s="54" t="s">
        <v>144</v>
      </c>
      <c r="F31" s="60">
        <f>F32</f>
        <v>44276.05</v>
      </c>
      <c r="G31" s="60"/>
      <c r="H31" s="60">
        <f t="shared" ref="H31" si="10">H32</f>
        <v>51292.83</v>
      </c>
      <c r="I31" s="76">
        <f t="shared" si="7"/>
        <v>115.84780033449236</v>
      </c>
      <c r="J31" s="76"/>
    </row>
    <row r="32" spans="1:11" x14ac:dyDescent="0.25">
      <c r="A32" s="53"/>
      <c r="B32" s="53"/>
      <c r="C32" s="54"/>
      <c r="D32" s="54">
        <v>3111</v>
      </c>
      <c r="E32" s="54" t="s">
        <v>84</v>
      </c>
      <c r="F32" s="60">
        <v>44276.05</v>
      </c>
      <c r="G32" s="60"/>
      <c r="H32" s="76">
        <v>51292.83</v>
      </c>
      <c r="I32" s="76">
        <f t="shared" si="7"/>
        <v>115.84780033449236</v>
      </c>
      <c r="J32" s="76"/>
    </row>
    <row r="33" spans="1:10" x14ac:dyDescent="0.25">
      <c r="A33" s="53"/>
      <c r="B33" s="53"/>
      <c r="C33" s="54">
        <v>312</v>
      </c>
      <c r="D33" s="54"/>
      <c r="E33" s="54" t="s">
        <v>85</v>
      </c>
      <c r="F33" s="60">
        <f>F34</f>
        <v>2786.64</v>
      </c>
      <c r="G33" s="60"/>
      <c r="H33" s="76">
        <f>H34</f>
        <v>2100</v>
      </c>
      <c r="I33" s="76">
        <f t="shared" si="7"/>
        <v>75.359572818878647</v>
      </c>
      <c r="J33" s="76"/>
    </row>
    <row r="34" spans="1:10" x14ac:dyDescent="0.25">
      <c r="A34" s="53"/>
      <c r="B34" s="53"/>
      <c r="C34" s="54"/>
      <c r="D34" s="54">
        <v>3121</v>
      </c>
      <c r="E34" s="54" t="s">
        <v>85</v>
      </c>
      <c r="F34" s="60">
        <v>2786.64</v>
      </c>
      <c r="G34" s="60"/>
      <c r="H34" s="76">
        <v>2100</v>
      </c>
      <c r="I34" s="76">
        <f t="shared" si="7"/>
        <v>75.359572818878647</v>
      </c>
      <c r="J34" s="76"/>
    </row>
    <row r="35" spans="1:10" x14ac:dyDescent="0.25">
      <c r="A35" s="53"/>
      <c r="B35" s="53"/>
      <c r="C35" s="54">
        <v>313</v>
      </c>
      <c r="D35" s="54"/>
      <c r="E35" s="54" t="s">
        <v>145</v>
      </c>
      <c r="F35" s="60">
        <f>F36</f>
        <v>6464.79</v>
      </c>
      <c r="G35" s="60"/>
      <c r="H35" s="60">
        <f t="shared" ref="H35" si="11">H36</f>
        <v>8463.27</v>
      </c>
      <c r="I35" s="76">
        <f t="shared" si="7"/>
        <v>130.9133011281109</v>
      </c>
      <c r="J35" s="76"/>
    </row>
    <row r="36" spans="1:10" x14ac:dyDescent="0.25">
      <c r="A36" s="53"/>
      <c r="B36" s="53"/>
      <c r="C36" s="54"/>
      <c r="D36" s="54">
        <v>3132</v>
      </c>
      <c r="E36" s="54" t="s">
        <v>146</v>
      </c>
      <c r="F36" s="60">
        <v>6464.79</v>
      </c>
      <c r="G36" s="60"/>
      <c r="H36" s="76">
        <v>8463.27</v>
      </c>
      <c r="I36" s="76">
        <f t="shared" si="7"/>
        <v>130.9133011281109</v>
      </c>
      <c r="J36" s="76"/>
    </row>
    <row r="37" spans="1:10" x14ac:dyDescent="0.25">
      <c r="A37" s="53"/>
      <c r="B37" s="10">
        <v>32</v>
      </c>
      <c r="C37" s="127"/>
      <c r="D37" s="127"/>
      <c r="E37" s="140" t="s">
        <v>12</v>
      </c>
      <c r="F37" s="63">
        <f>F38+F43+F50+F59</f>
        <v>18606.95</v>
      </c>
      <c r="G37" s="63">
        <v>39011</v>
      </c>
      <c r="H37" s="63">
        <f>H38+H43+H50+H59</f>
        <v>17294.03</v>
      </c>
      <c r="I37" s="76">
        <f t="shared" si="7"/>
        <v>92.943926866036605</v>
      </c>
      <c r="J37" s="76">
        <f t="shared" si="8"/>
        <v>44.331163005306188</v>
      </c>
    </row>
    <row r="38" spans="1:10" x14ac:dyDescent="0.25">
      <c r="A38" s="53"/>
      <c r="B38" s="10"/>
      <c r="C38" s="54">
        <v>321</v>
      </c>
      <c r="D38" s="54"/>
      <c r="E38" s="54" t="s">
        <v>147</v>
      </c>
      <c r="F38" s="60">
        <f>F40+F41+F42+F39</f>
        <v>3061.5899999999992</v>
      </c>
      <c r="G38" s="60"/>
      <c r="H38" s="60">
        <f t="shared" ref="H38" si="12">H40+H41+H42+H39</f>
        <v>2850.7999999999997</v>
      </c>
      <c r="I38" s="76">
        <f t="shared" si="7"/>
        <v>93.115015400494528</v>
      </c>
      <c r="J38" s="76"/>
    </row>
    <row r="39" spans="1:10" x14ac:dyDescent="0.25">
      <c r="A39" s="53"/>
      <c r="B39" s="10"/>
      <c r="C39" s="54"/>
      <c r="D39" s="54">
        <v>3211</v>
      </c>
      <c r="E39" s="54" t="s">
        <v>164</v>
      </c>
      <c r="F39" s="60">
        <v>313.24</v>
      </c>
      <c r="G39" s="60"/>
      <c r="H39" s="60">
        <v>304.2</v>
      </c>
      <c r="I39" s="76"/>
      <c r="J39" s="76"/>
    </row>
    <row r="40" spans="1:10" x14ac:dyDescent="0.25">
      <c r="A40" s="53"/>
      <c r="B40" s="53"/>
      <c r="C40" s="54"/>
      <c r="D40" s="54">
        <v>3212</v>
      </c>
      <c r="E40" s="54" t="s">
        <v>90</v>
      </c>
      <c r="F40" s="60">
        <v>2282.2199999999998</v>
      </c>
      <c r="G40" s="60"/>
      <c r="H40" s="76">
        <v>2341.2199999999998</v>
      </c>
      <c r="I40" s="76">
        <f t="shared" si="7"/>
        <v>102.58520212775279</v>
      </c>
      <c r="J40" s="76"/>
    </row>
    <row r="41" spans="1:10" x14ac:dyDescent="0.25">
      <c r="A41" s="53"/>
      <c r="B41" s="53"/>
      <c r="C41" s="54"/>
      <c r="D41" s="54">
        <v>3213</v>
      </c>
      <c r="E41" s="54" t="s">
        <v>92</v>
      </c>
      <c r="F41" s="60">
        <v>267.95</v>
      </c>
      <c r="G41" s="60"/>
      <c r="H41" s="76">
        <v>45</v>
      </c>
      <c r="I41" s="76">
        <f t="shared" si="7"/>
        <v>16.794178018286996</v>
      </c>
      <c r="J41" s="76"/>
    </row>
    <row r="42" spans="1:10" ht="25.5" x14ac:dyDescent="0.25">
      <c r="A42" s="53"/>
      <c r="B42" s="53"/>
      <c r="C42" s="54"/>
      <c r="D42" s="54">
        <v>3214</v>
      </c>
      <c r="E42" s="58" t="s">
        <v>94</v>
      </c>
      <c r="F42" s="60">
        <v>198.18</v>
      </c>
      <c r="G42" s="60"/>
      <c r="H42" s="76">
        <v>160.38</v>
      </c>
      <c r="I42" s="76">
        <f t="shared" si="7"/>
        <v>80.926430517711168</v>
      </c>
      <c r="J42" s="76"/>
    </row>
    <row r="43" spans="1:10" x14ac:dyDescent="0.25">
      <c r="A43" s="53"/>
      <c r="B43" s="53"/>
      <c r="C43" s="54">
        <v>322</v>
      </c>
      <c r="D43" s="54"/>
      <c r="E43" s="54" t="s">
        <v>148</v>
      </c>
      <c r="F43" s="60">
        <f>F44+F45+F46+F47+F48</f>
        <v>9877.67</v>
      </c>
      <c r="G43" s="60"/>
      <c r="H43" s="60">
        <f t="shared" ref="H43" si="13">H44+H45+H46+H47+H48+H49</f>
        <v>11136.449999999999</v>
      </c>
      <c r="I43" s="76">
        <f t="shared" si="7"/>
        <v>112.74369360385596</v>
      </c>
      <c r="J43" s="76"/>
    </row>
    <row r="44" spans="1:10" x14ac:dyDescent="0.25">
      <c r="A44" s="53"/>
      <c r="B44" s="53"/>
      <c r="C44" s="54"/>
      <c r="D44" s="54">
        <v>3221</v>
      </c>
      <c r="E44" s="54" t="s">
        <v>96</v>
      </c>
      <c r="F44" s="60">
        <v>1501.16</v>
      </c>
      <c r="G44" s="60"/>
      <c r="H44" s="76">
        <v>1661.75</v>
      </c>
      <c r="I44" s="76">
        <f t="shared" si="7"/>
        <v>110.69772709104959</v>
      </c>
      <c r="J44" s="76"/>
    </row>
    <row r="45" spans="1:10" x14ac:dyDescent="0.25">
      <c r="A45" s="53"/>
      <c r="B45" s="53"/>
      <c r="C45" s="54"/>
      <c r="D45" s="54">
        <v>3222</v>
      </c>
      <c r="E45" s="54" t="s">
        <v>98</v>
      </c>
      <c r="F45" s="60">
        <v>4956.1899999999996</v>
      </c>
      <c r="G45" s="60"/>
      <c r="H45" s="76">
        <v>6279.58</v>
      </c>
      <c r="I45" s="76">
        <f t="shared" si="7"/>
        <v>126.70176082837826</v>
      </c>
      <c r="J45" s="76"/>
    </row>
    <row r="46" spans="1:10" x14ac:dyDescent="0.25">
      <c r="A46" s="53"/>
      <c r="B46" s="53"/>
      <c r="C46" s="54"/>
      <c r="D46" s="54">
        <v>3223</v>
      </c>
      <c r="E46" s="54" t="s">
        <v>100</v>
      </c>
      <c r="F46" s="60">
        <v>3047.72</v>
      </c>
      <c r="G46" s="60"/>
      <c r="H46" s="76">
        <v>2696.99</v>
      </c>
      <c r="I46" s="76">
        <f t="shared" si="7"/>
        <v>88.492053075741865</v>
      </c>
      <c r="J46" s="76"/>
    </row>
    <row r="47" spans="1:10" x14ac:dyDescent="0.25">
      <c r="A47" s="53"/>
      <c r="B47" s="53"/>
      <c r="C47" s="54"/>
      <c r="D47" s="54">
        <v>3224</v>
      </c>
      <c r="E47" s="54" t="s">
        <v>101</v>
      </c>
      <c r="F47" s="60"/>
      <c r="G47" s="60"/>
      <c r="H47" s="76"/>
      <c r="I47" s="76"/>
      <c r="J47" s="76"/>
    </row>
    <row r="48" spans="1:10" x14ac:dyDescent="0.25">
      <c r="A48" s="53"/>
      <c r="B48" s="53"/>
      <c r="C48" s="54"/>
      <c r="D48" s="54">
        <v>3225</v>
      </c>
      <c r="E48" s="54" t="s">
        <v>103</v>
      </c>
      <c r="F48" s="60">
        <v>372.6</v>
      </c>
      <c r="G48" s="60"/>
      <c r="H48" s="76">
        <v>498.13</v>
      </c>
      <c r="I48" s="76">
        <f t="shared" si="7"/>
        <v>133.69028448738592</v>
      </c>
      <c r="J48" s="76"/>
    </row>
    <row r="49" spans="1:10" x14ac:dyDescent="0.25">
      <c r="A49" s="53"/>
      <c r="B49" s="53"/>
      <c r="C49" s="54"/>
      <c r="D49" s="54">
        <v>3227</v>
      </c>
      <c r="E49" s="54" t="s">
        <v>104</v>
      </c>
      <c r="F49" s="60"/>
      <c r="G49" s="60"/>
      <c r="H49" s="76"/>
      <c r="I49" s="76"/>
      <c r="J49" s="76"/>
    </row>
    <row r="50" spans="1:10" x14ac:dyDescent="0.25">
      <c r="A50" s="53"/>
      <c r="B50" s="53"/>
      <c r="C50" s="54">
        <v>323</v>
      </c>
      <c r="D50" s="54"/>
      <c r="E50" s="54" t="s">
        <v>149</v>
      </c>
      <c r="F50" s="60">
        <f>F51+F52+F54+F56+F57+F53+F55+F58</f>
        <v>4638.38</v>
      </c>
      <c r="G50" s="60"/>
      <c r="H50" s="60">
        <f>H51+H52+H54+H56+H57+H58+H53+H55</f>
        <v>2902.13</v>
      </c>
      <c r="I50" s="76">
        <f t="shared" si="7"/>
        <v>62.567749947179841</v>
      </c>
      <c r="J50" s="76"/>
    </row>
    <row r="51" spans="1:10" x14ac:dyDescent="0.25">
      <c r="A51" s="53"/>
      <c r="B51" s="53"/>
      <c r="C51" s="54"/>
      <c r="D51" s="54">
        <v>3231</v>
      </c>
      <c r="E51" s="54" t="s">
        <v>106</v>
      </c>
      <c r="F51" s="60">
        <v>279.70999999999998</v>
      </c>
      <c r="G51" s="60"/>
      <c r="H51" s="76">
        <v>217.71</v>
      </c>
      <c r="I51" s="76">
        <f t="shared" si="7"/>
        <v>77.834185406313694</v>
      </c>
      <c r="J51" s="76"/>
    </row>
    <row r="52" spans="1:10" x14ac:dyDescent="0.25">
      <c r="A52" s="53"/>
      <c r="B52" s="53"/>
      <c r="C52" s="54"/>
      <c r="D52" s="54">
        <v>3232</v>
      </c>
      <c r="E52" s="54" t="s">
        <v>108</v>
      </c>
      <c r="F52" s="60">
        <v>2122.71</v>
      </c>
      <c r="G52" s="60"/>
      <c r="H52" s="76">
        <v>986.56</v>
      </c>
      <c r="I52" s="76">
        <f t="shared" si="7"/>
        <v>46.476438138040521</v>
      </c>
      <c r="J52" s="76"/>
    </row>
    <row r="53" spans="1:10" x14ac:dyDescent="0.25">
      <c r="A53" s="53"/>
      <c r="B53" s="53"/>
      <c r="C53" s="54"/>
      <c r="D53" s="54">
        <v>3233</v>
      </c>
      <c r="E53" s="54" t="s">
        <v>150</v>
      </c>
      <c r="F53" s="60">
        <v>59.98</v>
      </c>
      <c r="G53" s="60"/>
      <c r="H53" s="76"/>
      <c r="I53" s="76">
        <f t="shared" si="7"/>
        <v>0</v>
      </c>
      <c r="J53" s="76"/>
    </row>
    <row r="54" spans="1:10" x14ac:dyDescent="0.25">
      <c r="A54" s="53"/>
      <c r="B54" s="53"/>
      <c r="C54" s="54"/>
      <c r="D54" s="54">
        <v>3234</v>
      </c>
      <c r="E54" s="54" t="s">
        <v>110</v>
      </c>
      <c r="F54" s="60">
        <v>733.41</v>
      </c>
      <c r="G54" s="60"/>
      <c r="H54" s="76">
        <v>922.34</v>
      </c>
      <c r="I54" s="76">
        <f t="shared" si="7"/>
        <v>125.76048867618385</v>
      </c>
      <c r="J54" s="76"/>
    </row>
    <row r="55" spans="1:10" x14ac:dyDescent="0.25">
      <c r="A55" s="53"/>
      <c r="B55" s="53"/>
      <c r="C55" s="54"/>
      <c r="D55" s="54">
        <v>3235</v>
      </c>
      <c r="E55" s="54" t="s">
        <v>155</v>
      </c>
      <c r="F55" s="60">
        <v>50</v>
      </c>
      <c r="G55" s="60"/>
      <c r="H55" s="76">
        <v>50</v>
      </c>
      <c r="I55" s="76">
        <f t="shared" si="7"/>
        <v>100</v>
      </c>
      <c r="J55" s="76"/>
    </row>
    <row r="56" spans="1:10" x14ac:dyDescent="0.25">
      <c r="A56" s="53"/>
      <c r="B56" s="53"/>
      <c r="C56" s="54"/>
      <c r="D56" s="54">
        <v>3236</v>
      </c>
      <c r="E56" s="54" t="s">
        <v>112</v>
      </c>
      <c r="F56" s="60">
        <v>839.31</v>
      </c>
      <c r="G56" s="60"/>
      <c r="H56" s="76">
        <v>725.52</v>
      </c>
      <c r="I56" s="76">
        <f t="shared" si="7"/>
        <v>86.442434857204134</v>
      </c>
      <c r="J56" s="76"/>
    </row>
    <row r="57" spans="1:10" x14ac:dyDescent="0.25">
      <c r="A57" s="53"/>
      <c r="B57" s="53"/>
      <c r="C57" s="54"/>
      <c r="D57" s="54">
        <v>3237</v>
      </c>
      <c r="E57" s="54" t="s">
        <v>113</v>
      </c>
      <c r="F57" s="60">
        <v>88.26</v>
      </c>
      <c r="G57" s="60"/>
      <c r="H57" s="76"/>
      <c r="I57" s="76">
        <f t="shared" si="7"/>
        <v>0</v>
      </c>
      <c r="J57" s="76"/>
    </row>
    <row r="58" spans="1:10" x14ac:dyDescent="0.25">
      <c r="A58" s="53"/>
      <c r="B58" s="53"/>
      <c r="C58" s="54"/>
      <c r="D58" s="54">
        <v>3239</v>
      </c>
      <c r="E58" s="54" t="s">
        <v>114</v>
      </c>
      <c r="F58" s="60">
        <v>465</v>
      </c>
      <c r="G58" s="60"/>
      <c r="H58" s="76"/>
      <c r="I58" s="76"/>
      <c r="J58" s="76"/>
    </row>
    <row r="59" spans="1:10" x14ac:dyDescent="0.25">
      <c r="A59" s="53"/>
      <c r="B59" s="53"/>
      <c r="C59" s="54">
        <v>329</v>
      </c>
      <c r="D59" s="54"/>
      <c r="E59" s="54" t="s">
        <v>118</v>
      </c>
      <c r="F59" s="60">
        <f>F61+F63+F62</f>
        <v>1029.31</v>
      </c>
      <c r="G59" s="60"/>
      <c r="H59" s="60">
        <f>H61+H63+H62+H64+H60</f>
        <v>404.65</v>
      </c>
      <c r="I59" s="76">
        <f t="shared" si="7"/>
        <v>39.312743488356276</v>
      </c>
      <c r="J59" s="76"/>
    </row>
    <row r="60" spans="1:10" x14ac:dyDescent="0.25">
      <c r="A60" s="53"/>
      <c r="B60" s="53"/>
      <c r="C60" s="54"/>
      <c r="D60" s="54">
        <v>3292</v>
      </c>
      <c r="E60" s="54" t="s">
        <v>167</v>
      </c>
      <c r="F60" s="60"/>
      <c r="G60" s="60"/>
      <c r="H60" s="60">
        <v>320.94</v>
      </c>
      <c r="I60" s="76"/>
      <c r="J60" s="76"/>
    </row>
    <row r="61" spans="1:10" x14ac:dyDescent="0.25">
      <c r="A61" s="53"/>
      <c r="B61" s="53"/>
      <c r="C61" s="54"/>
      <c r="D61" s="54">
        <v>3293</v>
      </c>
      <c r="E61" s="54" t="s">
        <v>115</v>
      </c>
      <c r="F61" s="60">
        <v>996.13</v>
      </c>
      <c r="G61" s="60"/>
      <c r="H61" s="76">
        <v>83.71</v>
      </c>
      <c r="I61" s="76">
        <f t="shared" si="7"/>
        <v>8.4035216287030803</v>
      </c>
      <c r="J61" s="76"/>
    </row>
    <row r="62" spans="1:10" x14ac:dyDescent="0.25">
      <c r="A62" s="53"/>
      <c r="B62" s="53"/>
      <c r="C62" s="54"/>
      <c r="D62" s="54">
        <v>3294</v>
      </c>
      <c r="E62" s="54" t="s">
        <v>116</v>
      </c>
      <c r="F62" s="60"/>
      <c r="G62" s="60"/>
      <c r="H62" s="76"/>
      <c r="I62" s="76"/>
      <c r="J62" s="76"/>
    </row>
    <row r="63" spans="1:10" x14ac:dyDescent="0.25">
      <c r="A63" s="53"/>
      <c r="B63" s="53"/>
      <c r="C63" s="54"/>
      <c r="D63" s="54">
        <v>3295</v>
      </c>
      <c r="E63" s="54" t="s">
        <v>117</v>
      </c>
      <c r="F63" s="60">
        <v>33.18</v>
      </c>
      <c r="G63" s="60"/>
      <c r="H63" s="76"/>
      <c r="I63" s="76">
        <f t="shared" si="7"/>
        <v>0</v>
      </c>
      <c r="J63" s="76"/>
    </row>
    <row r="64" spans="1:10" x14ac:dyDescent="0.25">
      <c r="A64" s="53"/>
      <c r="B64" s="53"/>
      <c r="C64" s="54"/>
      <c r="D64" s="54">
        <v>3299</v>
      </c>
      <c r="E64" s="54" t="s">
        <v>118</v>
      </c>
      <c r="F64" s="60"/>
      <c r="G64" s="60"/>
      <c r="H64" s="76"/>
      <c r="I64" s="76"/>
      <c r="J64" s="76"/>
    </row>
    <row r="65" spans="1:10" s="70" customFormat="1" x14ac:dyDescent="0.25">
      <c r="A65" s="56"/>
      <c r="B65" s="56">
        <v>34</v>
      </c>
      <c r="C65" s="127"/>
      <c r="D65" s="127"/>
      <c r="E65" s="10" t="s">
        <v>39</v>
      </c>
      <c r="F65" s="63">
        <f>F66</f>
        <v>307.94</v>
      </c>
      <c r="G65" s="63">
        <v>710</v>
      </c>
      <c r="H65" s="63">
        <f t="shared" ref="H65" si="14">H66</f>
        <v>340.89</v>
      </c>
      <c r="I65" s="76">
        <f t="shared" si="7"/>
        <v>110.70013639020588</v>
      </c>
      <c r="J65" s="76">
        <f t="shared" si="8"/>
        <v>48.01267605633803</v>
      </c>
    </row>
    <row r="66" spans="1:10" x14ac:dyDescent="0.25">
      <c r="A66" s="57"/>
      <c r="B66" s="57"/>
      <c r="C66" s="54">
        <v>343</v>
      </c>
      <c r="D66" s="54"/>
      <c r="E66" s="54" t="s">
        <v>151</v>
      </c>
      <c r="F66" s="60">
        <f>F67</f>
        <v>307.94</v>
      </c>
      <c r="G66" s="60"/>
      <c r="H66" s="60">
        <f>H67</f>
        <v>340.89</v>
      </c>
      <c r="I66" s="76">
        <f t="shared" si="7"/>
        <v>110.70013639020588</v>
      </c>
      <c r="J66" s="76"/>
    </row>
    <row r="67" spans="1:10" x14ac:dyDescent="0.25">
      <c r="A67" s="57"/>
      <c r="B67" s="57"/>
      <c r="C67" s="54"/>
      <c r="D67" s="54">
        <v>3431</v>
      </c>
      <c r="E67" s="54" t="s">
        <v>119</v>
      </c>
      <c r="F67" s="60">
        <v>307.94</v>
      </c>
      <c r="G67" s="60"/>
      <c r="H67" s="76">
        <v>340.89</v>
      </c>
      <c r="I67" s="76">
        <f t="shared" si="7"/>
        <v>110.70013639020588</v>
      </c>
      <c r="J67" s="76"/>
    </row>
    <row r="68" spans="1:10" s="143" customFormat="1" x14ac:dyDescent="0.25">
      <c r="A68" s="141">
        <v>4</v>
      </c>
      <c r="B68" s="141"/>
      <c r="C68" s="112"/>
      <c r="D68" s="112"/>
      <c r="E68" s="6" t="s">
        <v>152</v>
      </c>
      <c r="F68" s="141"/>
      <c r="G68" s="142">
        <f>G69</f>
        <v>2000</v>
      </c>
      <c r="H68" s="142">
        <f t="shared" ref="H68:H69" si="15">H69</f>
        <v>0</v>
      </c>
      <c r="I68" s="76"/>
      <c r="J68" s="76">
        <f t="shared" si="8"/>
        <v>0</v>
      </c>
    </row>
    <row r="69" spans="1:10" s="143" customFormat="1" ht="25.5" x14ac:dyDescent="0.25">
      <c r="A69" s="141"/>
      <c r="B69" s="141">
        <v>42</v>
      </c>
      <c r="C69" s="112"/>
      <c r="D69" s="112"/>
      <c r="E69" s="56" t="s">
        <v>121</v>
      </c>
      <c r="F69" s="142">
        <f>F70</f>
        <v>0</v>
      </c>
      <c r="G69" s="142">
        <v>2000</v>
      </c>
      <c r="H69" s="142">
        <f t="shared" si="15"/>
        <v>0</v>
      </c>
      <c r="I69" s="76"/>
      <c r="J69" s="76">
        <f t="shared" si="8"/>
        <v>0</v>
      </c>
    </row>
    <row r="70" spans="1:10" s="69" customFormat="1" x14ac:dyDescent="0.25">
      <c r="A70" s="144"/>
      <c r="B70" s="144"/>
      <c r="C70" s="64">
        <v>422</v>
      </c>
      <c r="D70" s="64"/>
      <c r="E70" s="64" t="s">
        <v>153</v>
      </c>
      <c r="F70" s="145">
        <f>F71+F72</f>
        <v>0</v>
      </c>
      <c r="G70" s="145"/>
      <c r="H70" s="145">
        <f t="shared" ref="H70" si="16">H71+H72</f>
        <v>0</v>
      </c>
      <c r="I70" s="76"/>
      <c r="J70" s="76"/>
    </row>
    <row r="71" spans="1:10" s="69" customFormat="1" x14ac:dyDescent="0.25">
      <c r="A71" s="144"/>
      <c r="B71" s="144"/>
      <c r="C71" s="64"/>
      <c r="D71" s="64">
        <v>4221</v>
      </c>
      <c r="E71" s="64" t="s">
        <v>122</v>
      </c>
      <c r="F71" s="145"/>
      <c r="G71" s="145"/>
      <c r="H71" s="145"/>
      <c r="I71" s="76"/>
      <c r="J71" s="76"/>
    </row>
    <row r="72" spans="1:10" s="69" customFormat="1" x14ac:dyDescent="0.25">
      <c r="A72" s="144"/>
      <c r="B72" s="144"/>
      <c r="C72" s="64"/>
      <c r="D72" s="64">
        <v>4227</v>
      </c>
      <c r="E72" s="64" t="s">
        <v>123</v>
      </c>
      <c r="F72" s="145"/>
      <c r="G72" s="145"/>
      <c r="H72" s="145"/>
      <c r="I72" s="76"/>
      <c r="J72" s="76"/>
    </row>
    <row r="73" spans="1:10" s="69" customFormat="1" ht="12.75" x14ac:dyDescent="0.2">
      <c r="C73" s="146"/>
      <c r="D73" s="146"/>
    </row>
  </sheetData>
  <mergeCells count="7">
    <mergeCell ref="A26:E26"/>
    <mergeCell ref="A27:E27"/>
    <mergeCell ref="A1:J1"/>
    <mergeCell ref="A3:J3"/>
    <mergeCell ref="A5:J5"/>
    <mergeCell ref="A7:E7"/>
    <mergeCell ref="A8:E8"/>
  </mergeCells>
  <pageMargins left="0.7" right="0.7" top="0.75" bottom="0.75" header="0.3" footer="0.3"/>
  <pageSetup paperSize="9" scale="7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sqref="A1:F1"/>
    </sheetView>
  </sheetViews>
  <sheetFormatPr defaultRowHeight="14.25" x14ac:dyDescent="0.2"/>
  <cols>
    <col min="1" max="1" width="32.5703125" style="68" customWidth="1"/>
    <col min="2" max="2" width="23.7109375" style="68" customWidth="1"/>
    <col min="3" max="3" width="23.28515625" style="68" customWidth="1"/>
    <col min="4" max="4" width="23.85546875" style="68" customWidth="1"/>
    <col min="5" max="5" width="13.7109375" style="68" customWidth="1"/>
    <col min="6" max="6" width="12.85546875" style="68" customWidth="1"/>
    <col min="7" max="16384" width="9.140625" style="68"/>
  </cols>
  <sheetData>
    <row r="1" spans="1:6" x14ac:dyDescent="0.2">
      <c r="A1" s="203" t="s">
        <v>63</v>
      </c>
      <c r="B1" s="203"/>
      <c r="C1" s="203"/>
      <c r="D1" s="203"/>
      <c r="E1" s="203"/>
      <c r="F1" s="203"/>
    </row>
    <row r="2" spans="1:6" ht="18" x14ac:dyDescent="0.2">
      <c r="A2" s="72"/>
      <c r="B2" s="72"/>
      <c r="C2" s="72"/>
      <c r="D2" s="73"/>
      <c r="E2" s="73"/>
      <c r="F2" s="73"/>
    </row>
    <row r="3" spans="1:6" ht="15.75" x14ac:dyDescent="0.2">
      <c r="A3" s="204" t="s">
        <v>64</v>
      </c>
      <c r="B3" s="204"/>
      <c r="C3" s="204"/>
      <c r="D3" s="204"/>
      <c r="E3" s="204"/>
      <c r="F3" s="204"/>
    </row>
    <row r="4" spans="1:6" ht="18" x14ac:dyDescent="0.2">
      <c r="A4" s="72"/>
      <c r="B4" s="72"/>
      <c r="C4" s="72"/>
      <c r="D4" s="73"/>
      <c r="E4" s="73"/>
      <c r="F4" s="73"/>
    </row>
    <row r="5" spans="1:6" ht="25.5" x14ac:dyDescent="0.2">
      <c r="A5" s="74" t="s">
        <v>59</v>
      </c>
      <c r="B5" s="147" t="s">
        <v>54</v>
      </c>
      <c r="C5" s="147" t="s">
        <v>55</v>
      </c>
      <c r="D5" s="147" t="s">
        <v>56</v>
      </c>
      <c r="E5" s="147" t="s">
        <v>57</v>
      </c>
      <c r="F5" s="147" t="s">
        <v>58</v>
      </c>
    </row>
    <row r="6" spans="1:6" x14ac:dyDescent="0.2">
      <c r="A6" s="74">
        <v>1</v>
      </c>
      <c r="B6" s="74">
        <v>2</v>
      </c>
      <c r="C6" s="74">
        <v>3</v>
      </c>
      <c r="D6" s="74">
        <v>4</v>
      </c>
      <c r="E6" s="74" t="s">
        <v>60</v>
      </c>
      <c r="F6" s="74" t="s">
        <v>61</v>
      </c>
    </row>
    <row r="7" spans="1:6" x14ac:dyDescent="0.2">
      <c r="A7" s="56" t="s">
        <v>65</v>
      </c>
      <c r="B7" s="63">
        <f>B8+B11+B14</f>
        <v>71469.040000000008</v>
      </c>
      <c r="C7" s="63">
        <f>C8+C11+C14+C17</f>
        <v>184215.29</v>
      </c>
      <c r="D7" s="63">
        <f>D8+D11+D14+D17</f>
        <v>80688.28</v>
      </c>
      <c r="E7" s="149">
        <f>D7/B7*100</f>
        <v>112.8996275869943</v>
      </c>
      <c r="F7" s="149">
        <f>D7/C7*100</f>
        <v>43.801076447020222</v>
      </c>
    </row>
    <row r="8" spans="1:6" x14ac:dyDescent="0.2">
      <c r="A8" s="56" t="s">
        <v>66</v>
      </c>
      <c r="B8" s="63">
        <f>B9</f>
        <v>58135.43</v>
      </c>
      <c r="C8" s="63">
        <f>C9</f>
        <v>157861.29</v>
      </c>
      <c r="D8" s="63">
        <f t="shared" ref="D8" si="0">D9</f>
        <v>66393.84</v>
      </c>
      <c r="E8" s="149">
        <f t="shared" ref="E8:E28" si="1">D8/B8*100</f>
        <v>114.20546816287415</v>
      </c>
      <c r="F8" s="149">
        <f t="shared" ref="F8:F28" si="2">D8/C8*100</f>
        <v>42.058341218420296</v>
      </c>
    </row>
    <row r="9" spans="1:6" x14ac:dyDescent="0.2">
      <c r="A9" s="77" t="s">
        <v>44</v>
      </c>
      <c r="B9" s="60">
        <v>58135.43</v>
      </c>
      <c r="C9" s="60">
        <v>157861.29</v>
      </c>
      <c r="D9" s="149">
        <v>66393.84</v>
      </c>
      <c r="E9" s="149">
        <f t="shared" si="1"/>
        <v>114.20546816287415</v>
      </c>
      <c r="F9" s="149">
        <f t="shared" si="2"/>
        <v>42.058341218420296</v>
      </c>
    </row>
    <row r="10" spans="1:6" x14ac:dyDescent="0.2">
      <c r="A10" s="78"/>
      <c r="B10" s="60"/>
      <c r="C10" s="60"/>
      <c r="D10" s="149"/>
      <c r="E10" s="149"/>
      <c r="F10" s="149"/>
    </row>
    <row r="11" spans="1:6" x14ac:dyDescent="0.2">
      <c r="A11" s="56" t="s">
        <v>67</v>
      </c>
      <c r="B11" s="63">
        <f>B12</f>
        <v>13279.61</v>
      </c>
      <c r="C11" s="63">
        <f>C12</f>
        <v>26000</v>
      </c>
      <c r="D11" s="63">
        <f t="shared" ref="D11" si="3">D12</f>
        <v>14197.24</v>
      </c>
      <c r="E11" s="149">
        <f t="shared" si="1"/>
        <v>106.91006738902725</v>
      </c>
      <c r="F11" s="149">
        <f t="shared" si="2"/>
        <v>54.604769230769236</v>
      </c>
    </row>
    <row r="12" spans="1:6" x14ac:dyDescent="0.2">
      <c r="A12" s="79" t="s">
        <v>45</v>
      </c>
      <c r="B12" s="60">
        <v>13279.61</v>
      </c>
      <c r="C12" s="60">
        <v>26000</v>
      </c>
      <c r="D12" s="149">
        <v>14197.24</v>
      </c>
      <c r="E12" s="149">
        <f t="shared" si="1"/>
        <v>106.91006738902725</v>
      </c>
      <c r="F12" s="149">
        <f t="shared" si="2"/>
        <v>54.604769230769236</v>
      </c>
    </row>
    <row r="13" spans="1:6" x14ac:dyDescent="0.2">
      <c r="A13" s="57"/>
      <c r="B13" s="60"/>
      <c r="C13" s="60"/>
      <c r="D13" s="149"/>
      <c r="E13" s="149"/>
      <c r="F13" s="149"/>
    </row>
    <row r="14" spans="1:6" s="71" customFormat="1" ht="15" x14ac:dyDescent="0.25">
      <c r="A14" s="56" t="s">
        <v>68</v>
      </c>
      <c r="B14" s="63">
        <f>B15</f>
        <v>54</v>
      </c>
      <c r="C14" s="63">
        <f>C15</f>
        <v>324</v>
      </c>
      <c r="D14" s="63">
        <f t="shared" ref="D14" si="4">D15</f>
        <v>97.2</v>
      </c>
      <c r="E14" s="149">
        <f t="shared" si="1"/>
        <v>180</v>
      </c>
      <c r="F14" s="149">
        <f t="shared" si="2"/>
        <v>30</v>
      </c>
    </row>
    <row r="15" spans="1:6" x14ac:dyDescent="0.2">
      <c r="A15" s="57" t="s">
        <v>46</v>
      </c>
      <c r="B15" s="60">
        <v>54</v>
      </c>
      <c r="C15" s="60">
        <v>324</v>
      </c>
      <c r="D15" s="149">
        <v>97.2</v>
      </c>
      <c r="E15" s="149">
        <f t="shared" si="1"/>
        <v>180</v>
      </c>
      <c r="F15" s="149">
        <f t="shared" si="2"/>
        <v>30</v>
      </c>
    </row>
    <row r="16" spans="1:6" x14ac:dyDescent="0.2">
      <c r="A16" s="57"/>
      <c r="B16" s="60"/>
      <c r="C16" s="60"/>
      <c r="D16" s="149"/>
      <c r="E16" s="149"/>
      <c r="F16" s="149"/>
    </row>
    <row r="17" spans="1:6" ht="15" x14ac:dyDescent="0.25">
      <c r="A17" s="56" t="s">
        <v>156</v>
      </c>
      <c r="B17" s="63"/>
      <c r="C17" s="63">
        <f>C18</f>
        <v>30</v>
      </c>
      <c r="D17" s="152">
        <f>D18</f>
        <v>0</v>
      </c>
      <c r="E17" s="152"/>
      <c r="F17" s="152">
        <f t="shared" ref="F17:F18" si="5">D17/C17*100</f>
        <v>0</v>
      </c>
    </row>
    <row r="18" spans="1:6" x14ac:dyDescent="0.2">
      <c r="A18" s="57" t="s">
        <v>51</v>
      </c>
      <c r="B18" s="60"/>
      <c r="C18" s="60">
        <v>30</v>
      </c>
      <c r="D18" s="149">
        <v>0</v>
      </c>
      <c r="E18" s="149"/>
      <c r="F18" s="149">
        <f t="shared" si="5"/>
        <v>0</v>
      </c>
    </row>
    <row r="19" spans="1:6" x14ac:dyDescent="0.2">
      <c r="A19" s="80"/>
      <c r="B19" s="60"/>
      <c r="C19" s="60"/>
      <c r="D19" s="149"/>
      <c r="E19" s="149"/>
      <c r="F19" s="149"/>
    </row>
    <row r="20" spans="1:6" x14ac:dyDescent="0.2">
      <c r="A20" s="56" t="s">
        <v>69</v>
      </c>
      <c r="B20" s="63">
        <f>B21+B24+B27</f>
        <v>72442.37000000001</v>
      </c>
      <c r="C20" s="63">
        <f>C21+C24+C27+C30</f>
        <v>176091</v>
      </c>
      <c r="D20" s="63">
        <f>D21+D24+D27+D30</f>
        <v>79491.02</v>
      </c>
      <c r="E20" s="149">
        <f t="shared" si="1"/>
        <v>109.73001021363602</v>
      </c>
      <c r="F20" s="149">
        <f t="shared" si="2"/>
        <v>45.142011800716674</v>
      </c>
    </row>
    <row r="21" spans="1:6" x14ac:dyDescent="0.2">
      <c r="A21" s="56" t="s">
        <v>66</v>
      </c>
      <c r="B21" s="63">
        <f>B22</f>
        <v>58135.43</v>
      </c>
      <c r="C21" s="63">
        <f>C22</f>
        <v>149737</v>
      </c>
      <c r="D21" s="63">
        <f t="shared" ref="D21" si="6">D22</f>
        <v>66393.84</v>
      </c>
      <c r="E21" s="149">
        <f t="shared" si="1"/>
        <v>114.20546816287415</v>
      </c>
      <c r="F21" s="149">
        <f t="shared" si="2"/>
        <v>44.340303331841831</v>
      </c>
    </row>
    <row r="22" spans="1:6" x14ac:dyDescent="0.2">
      <c r="A22" s="77" t="s">
        <v>44</v>
      </c>
      <c r="B22" s="60">
        <v>58135.43</v>
      </c>
      <c r="C22" s="60">
        <v>149737</v>
      </c>
      <c r="D22" s="149">
        <v>66393.84</v>
      </c>
      <c r="E22" s="149">
        <f t="shared" si="1"/>
        <v>114.20546816287415</v>
      </c>
      <c r="F22" s="149">
        <f t="shared" si="2"/>
        <v>44.340303331841831</v>
      </c>
    </row>
    <row r="23" spans="1:6" x14ac:dyDescent="0.2">
      <c r="A23" s="78"/>
      <c r="B23" s="60"/>
      <c r="C23" s="60"/>
      <c r="D23" s="149"/>
      <c r="E23" s="149"/>
      <c r="F23" s="149"/>
    </row>
    <row r="24" spans="1:6" x14ac:dyDescent="0.2">
      <c r="A24" s="56" t="s">
        <v>67</v>
      </c>
      <c r="B24" s="63">
        <f>B25</f>
        <v>14096.56</v>
      </c>
      <c r="C24" s="63">
        <f>C25</f>
        <v>26000</v>
      </c>
      <c r="D24" s="63">
        <f t="shared" ref="D24" si="7">D25</f>
        <v>12998.61</v>
      </c>
      <c r="E24" s="149">
        <f t="shared" si="1"/>
        <v>92.211220326093752</v>
      </c>
      <c r="F24" s="149">
        <f t="shared" si="2"/>
        <v>49.994653846153845</v>
      </c>
    </row>
    <row r="25" spans="1:6" x14ac:dyDescent="0.2">
      <c r="A25" s="79" t="s">
        <v>45</v>
      </c>
      <c r="B25" s="60">
        <v>14096.56</v>
      </c>
      <c r="C25" s="60">
        <v>26000</v>
      </c>
      <c r="D25" s="149">
        <v>12998.61</v>
      </c>
      <c r="E25" s="149">
        <f t="shared" si="1"/>
        <v>92.211220326093752</v>
      </c>
      <c r="F25" s="149">
        <f t="shared" si="2"/>
        <v>49.994653846153845</v>
      </c>
    </row>
    <row r="26" spans="1:6" x14ac:dyDescent="0.2">
      <c r="A26" s="57"/>
      <c r="B26" s="60"/>
      <c r="C26" s="60"/>
      <c r="D26" s="149"/>
      <c r="E26" s="149"/>
      <c r="F26" s="149"/>
    </row>
    <row r="27" spans="1:6" x14ac:dyDescent="0.2">
      <c r="A27" s="56" t="s">
        <v>68</v>
      </c>
      <c r="B27" s="63">
        <f>B28</f>
        <v>210.38</v>
      </c>
      <c r="C27" s="63">
        <f>C28</f>
        <v>324</v>
      </c>
      <c r="D27" s="63">
        <f t="shared" ref="D27" si="8">D28</f>
        <v>98.57</v>
      </c>
      <c r="E27" s="149">
        <f t="shared" si="1"/>
        <v>46.853313052571529</v>
      </c>
      <c r="F27" s="149">
        <f t="shared" si="2"/>
        <v>30.422839506172838</v>
      </c>
    </row>
    <row r="28" spans="1:6" x14ac:dyDescent="0.2">
      <c r="A28" s="130" t="s">
        <v>157</v>
      </c>
      <c r="B28" s="60">
        <v>210.38</v>
      </c>
      <c r="C28" s="60">
        <v>324</v>
      </c>
      <c r="D28" s="149">
        <v>98.57</v>
      </c>
      <c r="E28" s="149">
        <f t="shared" si="1"/>
        <v>46.853313052571529</v>
      </c>
      <c r="F28" s="149">
        <f t="shared" si="2"/>
        <v>30.422839506172838</v>
      </c>
    </row>
    <row r="29" spans="1:6" x14ac:dyDescent="0.2">
      <c r="A29" s="57"/>
      <c r="B29" s="60"/>
      <c r="C29" s="60"/>
      <c r="D29" s="149"/>
      <c r="E29" s="149"/>
      <c r="F29" s="149"/>
    </row>
    <row r="30" spans="1:6" s="69" customFormat="1" ht="12.75" x14ac:dyDescent="0.2">
      <c r="A30" s="112" t="s">
        <v>156</v>
      </c>
      <c r="B30" s="112"/>
      <c r="C30" s="153">
        <f>C31</f>
        <v>30</v>
      </c>
      <c r="D30" s="153">
        <f>D31</f>
        <v>0</v>
      </c>
      <c r="E30" s="153"/>
      <c r="F30" s="153">
        <f t="shared" ref="F30:F31" si="9">D30/C30*100</f>
        <v>0</v>
      </c>
    </row>
    <row r="31" spans="1:6" s="69" customFormat="1" ht="12.75" x14ac:dyDescent="0.2">
      <c r="A31" s="64" t="s">
        <v>158</v>
      </c>
      <c r="B31" s="64"/>
      <c r="C31" s="154">
        <v>30</v>
      </c>
      <c r="D31" s="154">
        <v>0</v>
      </c>
      <c r="E31" s="154"/>
      <c r="F31" s="154">
        <f t="shared" si="9"/>
        <v>0</v>
      </c>
    </row>
  </sheetData>
  <mergeCells count="2">
    <mergeCell ref="A1:F1"/>
    <mergeCell ref="A3:F3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workbookViewId="0">
      <selection activeCell="F11" sqref="F11"/>
    </sheetView>
  </sheetViews>
  <sheetFormatPr defaultRowHeight="15" x14ac:dyDescent="0.25"/>
  <cols>
    <col min="1" max="1" width="37.7109375" customWidth="1"/>
    <col min="2" max="6" width="25.28515625" style="61" customWidth="1"/>
  </cols>
  <sheetData>
    <row r="1" spans="1:6" s="52" customFormat="1" x14ac:dyDescent="0.25">
      <c r="A1" s="205" t="s">
        <v>169</v>
      </c>
      <c r="B1" s="205"/>
      <c r="C1" s="205"/>
      <c r="D1" s="205"/>
      <c r="E1" s="205"/>
      <c r="F1" s="205"/>
    </row>
    <row r="2" spans="1:6" ht="18" x14ac:dyDescent="0.25">
      <c r="A2" s="3"/>
      <c r="B2" s="30"/>
      <c r="C2" s="30"/>
      <c r="D2" s="30"/>
      <c r="E2" s="31"/>
      <c r="F2" s="31"/>
    </row>
    <row r="3" spans="1:6" ht="15.75" x14ac:dyDescent="0.25">
      <c r="A3" s="178" t="s">
        <v>168</v>
      </c>
      <c r="B3" s="206"/>
      <c r="C3" s="206"/>
      <c r="D3" s="206"/>
      <c r="E3" s="206"/>
      <c r="F3" s="206"/>
    </row>
    <row r="4" spans="1:6" ht="18" x14ac:dyDescent="0.25">
      <c r="A4" s="3"/>
      <c r="B4" s="30"/>
      <c r="C4" s="30"/>
      <c r="D4" s="30"/>
      <c r="E4" s="31"/>
      <c r="F4" s="31"/>
    </row>
    <row r="5" spans="1:6" ht="25.5" x14ac:dyDescent="0.25">
      <c r="A5" s="148" t="s">
        <v>24</v>
      </c>
      <c r="B5" s="147" t="s">
        <v>54</v>
      </c>
      <c r="C5" s="147" t="s">
        <v>55</v>
      </c>
      <c r="D5" s="147" t="s">
        <v>56</v>
      </c>
      <c r="E5" s="147" t="s">
        <v>57</v>
      </c>
      <c r="F5" s="147" t="s">
        <v>58</v>
      </c>
    </row>
    <row r="6" spans="1:6" s="52" customFormat="1" x14ac:dyDescent="0.25">
      <c r="A6" s="148">
        <v>1</v>
      </c>
      <c r="B6" s="150">
        <v>2</v>
      </c>
      <c r="C6" s="148">
        <v>3</v>
      </c>
      <c r="D6" s="148">
        <v>4</v>
      </c>
      <c r="E6" s="148" t="s">
        <v>60</v>
      </c>
      <c r="F6" s="148" t="s">
        <v>61</v>
      </c>
    </row>
    <row r="7" spans="1:6" ht="15.75" customHeight="1" x14ac:dyDescent="0.25">
      <c r="A7" s="5" t="s">
        <v>7</v>
      </c>
      <c r="B7" s="62">
        <f t="shared" ref="B7:F8" si="0">B8</f>
        <v>72442.37</v>
      </c>
      <c r="C7" s="63">
        <f t="shared" si="0"/>
        <v>176091</v>
      </c>
      <c r="D7" s="63">
        <f t="shared" si="0"/>
        <v>79491.02</v>
      </c>
      <c r="E7" s="63">
        <f t="shared" si="0"/>
        <v>109.73001021363604</v>
      </c>
      <c r="F7" s="63">
        <f t="shared" si="0"/>
        <v>45.142011800716674</v>
      </c>
    </row>
    <row r="8" spans="1:6" ht="15.75" customHeight="1" x14ac:dyDescent="0.25">
      <c r="A8" s="56" t="s">
        <v>41</v>
      </c>
      <c r="B8" s="62">
        <f t="shared" si="0"/>
        <v>72442.37</v>
      </c>
      <c r="C8" s="63">
        <f t="shared" si="0"/>
        <v>176091</v>
      </c>
      <c r="D8" s="63">
        <f>D9</f>
        <v>79491.02</v>
      </c>
      <c r="E8" s="63">
        <f t="shared" si="0"/>
        <v>109.73001021363604</v>
      </c>
      <c r="F8" s="63">
        <f t="shared" si="0"/>
        <v>45.142011800716674</v>
      </c>
    </row>
    <row r="9" spans="1:6" x14ac:dyDescent="0.25">
      <c r="A9" s="58" t="s">
        <v>42</v>
      </c>
      <c r="B9" s="59">
        <f>B10</f>
        <v>72442.37</v>
      </c>
      <c r="C9" s="60">
        <f>C10</f>
        <v>176091</v>
      </c>
      <c r="D9" s="60">
        <f>D10</f>
        <v>79491.02</v>
      </c>
      <c r="E9" s="60">
        <f>E10</f>
        <v>109.73001021363604</v>
      </c>
      <c r="F9" s="60">
        <f>F10</f>
        <v>45.142011800716674</v>
      </c>
    </row>
    <row r="10" spans="1:6" x14ac:dyDescent="0.25">
      <c r="A10" s="57" t="s">
        <v>43</v>
      </c>
      <c r="B10" s="59">
        <v>72442.37</v>
      </c>
      <c r="C10" s="60">
        <v>176091</v>
      </c>
      <c r="D10" s="60">
        <v>79491.02</v>
      </c>
      <c r="E10" s="60">
        <f>D10/B10*100</f>
        <v>109.73001021363604</v>
      </c>
      <c r="F10" s="60">
        <f>D10/C10*100</f>
        <v>45.142011800716674</v>
      </c>
    </row>
  </sheetData>
  <mergeCells count="2">
    <mergeCell ref="A1:F1"/>
    <mergeCell ref="A3:F3"/>
  </mergeCells>
  <pageMargins left="0.7" right="0.7" top="0.75" bottom="0.75" header="0.3" footer="0.3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workbookViewId="0">
      <selection activeCell="H21" sqref="H21"/>
    </sheetView>
  </sheetViews>
  <sheetFormatPr defaultRowHeight="15" x14ac:dyDescent="0.25"/>
  <cols>
    <col min="1" max="1" width="7.42578125" style="52" bestFit="1" customWidth="1"/>
    <col min="2" max="2" width="8.42578125" style="52" bestFit="1" customWidth="1"/>
    <col min="3" max="3" width="8.42578125" style="52" customWidth="1"/>
    <col min="4" max="4" width="5.42578125" style="52" bestFit="1" customWidth="1"/>
    <col min="5" max="8" width="25.28515625" style="52" customWidth="1"/>
    <col min="9" max="10" width="15.7109375" style="52" customWidth="1"/>
    <col min="11" max="16384" width="9.140625" style="52"/>
  </cols>
  <sheetData>
    <row r="1" spans="1:10" ht="15.75" customHeight="1" x14ac:dyDescent="0.25">
      <c r="A1" s="203" t="s">
        <v>124</v>
      </c>
      <c r="B1" s="203"/>
      <c r="C1" s="203"/>
      <c r="D1" s="203"/>
      <c r="E1" s="203"/>
      <c r="F1" s="203"/>
      <c r="G1" s="203"/>
      <c r="H1" s="203"/>
      <c r="I1" s="203"/>
      <c r="J1" s="203"/>
    </row>
    <row r="2" spans="1:10" ht="18" customHeight="1" x14ac:dyDescent="0.25">
      <c r="A2" s="72"/>
      <c r="B2" s="72"/>
      <c r="C2" s="72"/>
      <c r="D2" s="72"/>
      <c r="E2" s="72"/>
      <c r="F2" s="72"/>
      <c r="G2" s="72"/>
      <c r="H2" s="72"/>
      <c r="I2" s="72"/>
      <c r="J2" s="72"/>
    </row>
    <row r="3" spans="1:10" ht="18" customHeight="1" x14ac:dyDescent="0.25">
      <c r="A3" s="204" t="s">
        <v>125</v>
      </c>
      <c r="B3" s="204"/>
      <c r="C3" s="204"/>
      <c r="D3" s="204"/>
      <c r="E3" s="204"/>
      <c r="F3" s="204"/>
      <c r="G3" s="204"/>
      <c r="H3" s="204"/>
      <c r="I3" s="204"/>
      <c r="J3" s="204"/>
    </row>
    <row r="4" spans="1:10" ht="15.75" customHeight="1" x14ac:dyDescent="0.25">
      <c r="A4" s="204" t="s">
        <v>126</v>
      </c>
      <c r="B4" s="204"/>
      <c r="C4" s="204"/>
      <c r="D4" s="204"/>
      <c r="E4" s="204"/>
      <c r="F4" s="204"/>
      <c r="G4" s="204"/>
      <c r="H4" s="204"/>
      <c r="I4" s="204"/>
      <c r="J4" s="204"/>
    </row>
    <row r="5" spans="1:10" ht="18" x14ac:dyDescent="0.25">
      <c r="A5" s="72"/>
      <c r="B5" s="72"/>
      <c r="C5" s="72"/>
      <c r="D5" s="72"/>
      <c r="E5" s="72"/>
      <c r="F5" s="72"/>
      <c r="G5" s="72"/>
      <c r="H5" s="73"/>
      <c r="I5" s="73"/>
      <c r="J5" s="73"/>
    </row>
    <row r="6" spans="1:10" ht="25.5" x14ac:dyDescent="0.25">
      <c r="A6" s="200" t="s">
        <v>59</v>
      </c>
      <c r="B6" s="201"/>
      <c r="C6" s="201"/>
      <c r="D6" s="201"/>
      <c r="E6" s="202"/>
      <c r="F6" s="147" t="s">
        <v>54</v>
      </c>
      <c r="G6" s="147" t="s">
        <v>55</v>
      </c>
      <c r="H6" s="147" t="s">
        <v>56</v>
      </c>
      <c r="I6" s="147" t="s">
        <v>57</v>
      </c>
      <c r="J6" s="147" t="s">
        <v>58</v>
      </c>
    </row>
    <row r="7" spans="1:10" x14ac:dyDescent="0.25">
      <c r="A7" s="200">
        <v>1</v>
      </c>
      <c r="B7" s="201"/>
      <c r="C7" s="201"/>
      <c r="D7" s="201"/>
      <c r="E7" s="202"/>
      <c r="F7" s="120">
        <v>2</v>
      </c>
      <c r="G7" s="120">
        <v>3</v>
      </c>
      <c r="H7" s="120">
        <v>4</v>
      </c>
      <c r="I7" s="120" t="s">
        <v>60</v>
      </c>
      <c r="J7" s="120" t="s">
        <v>61</v>
      </c>
    </row>
    <row r="8" spans="1:10" ht="25.5" x14ac:dyDescent="0.25">
      <c r="A8" s="56">
        <v>8</v>
      </c>
      <c r="B8" s="56"/>
      <c r="C8" s="56"/>
      <c r="D8" s="56"/>
      <c r="E8" s="56" t="s">
        <v>8</v>
      </c>
      <c r="F8" s="63">
        <v>0</v>
      </c>
      <c r="G8" s="63">
        <v>0</v>
      </c>
      <c r="H8" s="63">
        <v>0</v>
      </c>
      <c r="I8" s="63">
        <v>0</v>
      </c>
      <c r="J8" s="63">
        <v>0</v>
      </c>
    </row>
    <row r="9" spans="1:10" x14ac:dyDescent="0.25">
      <c r="A9" s="56"/>
      <c r="B9" s="57">
        <v>84</v>
      </c>
      <c r="C9" s="57"/>
      <c r="D9" s="57"/>
      <c r="E9" s="57" t="s">
        <v>13</v>
      </c>
      <c r="F9" s="63"/>
      <c r="G9" s="63"/>
      <c r="H9" s="113"/>
      <c r="I9" s="81"/>
      <c r="J9" s="81"/>
    </row>
    <row r="10" spans="1:10" ht="51" x14ac:dyDescent="0.25">
      <c r="A10" s="53"/>
      <c r="B10" s="53"/>
      <c r="C10" s="53">
        <v>841</v>
      </c>
      <c r="D10" s="53"/>
      <c r="E10" s="121" t="s">
        <v>127</v>
      </c>
      <c r="F10" s="63"/>
      <c r="G10" s="63"/>
      <c r="H10" s="113"/>
      <c r="I10" s="81"/>
      <c r="J10" s="81"/>
    </row>
    <row r="11" spans="1:10" ht="25.5" x14ac:dyDescent="0.25">
      <c r="A11" s="53"/>
      <c r="B11" s="53"/>
      <c r="C11" s="53"/>
      <c r="D11" s="53">
        <v>8413</v>
      </c>
      <c r="E11" s="121" t="s">
        <v>128</v>
      </c>
      <c r="F11" s="63"/>
      <c r="G11" s="63"/>
      <c r="H11" s="113"/>
      <c r="I11" s="81"/>
      <c r="J11" s="81"/>
    </row>
    <row r="12" spans="1:10" x14ac:dyDescent="0.25">
      <c r="A12" s="53"/>
      <c r="B12" s="53"/>
      <c r="C12" s="53"/>
      <c r="D12" s="54"/>
      <c r="E12" s="58"/>
      <c r="F12" s="63"/>
      <c r="G12" s="63"/>
      <c r="H12" s="113"/>
      <c r="I12" s="81"/>
      <c r="J12" s="81"/>
    </row>
    <row r="13" spans="1:10" ht="25.5" x14ac:dyDescent="0.25">
      <c r="A13" s="6">
        <v>5</v>
      </c>
      <c r="B13" s="6"/>
      <c r="C13" s="6"/>
      <c r="D13" s="6"/>
      <c r="E13" s="122" t="s">
        <v>9</v>
      </c>
      <c r="F13" s="63">
        <v>0</v>
      </c>
      <c r="G13" s="63">
        <v>0</v>
      </c>
      <c r="H13" s="63">
        <v>0</v>
      </c>
      <c r="I13" s="63">
        <v>0</v>
      </c>
      <c r="J13" s="63">
        <v>0</v>
      </c>
    </row>
    <row r="14" spans="1:10" ht="25.5" x14ac:dyDescent="0.25">
      <c r="A14" s="57"/>
      <c r="B14" s="57">
        <v>54</v>
      </c>
      <c r="C14" s="57"/>
      <c r="D14" s="57"/>
      <c r="E14" s="123" t="s">
        <v>14</v>
      </c>
      <c r="F14" s="60"/>
      <c r="G14" s="60"/>
      <c r="H14" s="76"/>
      <c r="I14" s="81"/>
      <c r="J14" s="81"/>
    </row>
    <row r="15" spans="1:10" ht="63.75" x14ac:dyDescent="0.25">
      <c r="A15" s="57"/>
      <c r="B15" s="57"/>
      <c r="C15" s="57">
        <v>541</v>
      </c>
      <c r="D15" s="121"/>
      <c r="E15" s="121" t="s">
        <v>129</v>
      </c>
      <c r="F15" s="60"/>
      <c r="G15" s="60"/>
      <c r="H15" s="76"/>
      <c r="I15" s="81"/>
      <c r="J15" s="81"/>
    </row>
    <row r="16" spans="1:10" ht="38.25" x14ac:dyDescent="0.25">
      <c r="A16" s="57"/>
      <c r="B16" s="57"/>
      <c r="C16" s="57"/>
      <c r="D16" s="121">
        <v>5413</v>
      </c>
      <c r="E16" s="121" t="s">
        <v>130</v>
      </c>
      <c r="F16" s="60"/>
      <c r="G16" s="60"/>
      <c r="H16" s="76"/>
      <c r="I16" s="81"/>
      <c r="J16" s="81"/>
    </row>
    <row r="17" spans="1:10" x14ac:dyDescent="0.25">
      <c r="A17" s="124"/>
      <c r="B17" s="6"/>
      <c r="C17" s="6"/>
      <c r="D17" s="6"/>
      <c r="E17" s="122"/>
      <c r="F17" s="60"/>
      <c r="G17" s="60"/>
      <c r="H17" s="76"/>
      <c r="I17" s="81"/>
      <c r="J17" s="81"/>
    </row>
  </sheetData>
  <mergeCells count="5">
    <mergeCell ref="A4:J4"/>
    <mergeCell ref="A6:E6"/>
    <mergeCell ref="A7:E7"/>
    <mergeCell ref="A1:J1"/>
    <mergeCell ref="A3:J3"/>
  </mergeCells>
  <pageMargins left="0.7" right="0.7" top="0.75" bottom="0.75" header="0.3" footer="0.3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G19" sqref="G19"/>
    </sheetView>
  </sheetViews>
  <sheetFormatPr defaultRowHeight="15" x14ac:dyDescent="0.25"/>
  <cols>
    <col min="1" max="1" width="33.5703125" style="52" customWidth="1"/>
    <col min="2" max="2" width="24.140625" style="52" customWidth="1"/>
    <col min="3" max="3" width="23.7109375" style="52" customWidth="1"/>
    <col min="4" max="4" width="24" style="52" customWidth="1"/>
    <col min="5" max="5" width="12.42578125" style="52" customWidth="1"/>
    <col min="6" max="6" width="12.7109375" style="52" customWidth="1"/>
    <col min="7" max="16384" width="9.140625" style="52"/>
  </cols>
  <sheetData>
    <row r="1" spans="1:6" x14ac:dyDescent="0.25">
      <c r="A1" s="203" t="s">
        <v>70</v>
      </c>
      <c r="B1" s="203"/>
      <c r="C1" s="203"/>
      <c r="D1" s="203"/>
      <c r="E1" s="203"/>
      <c r="F1" s="203"/>
    </row>
    <row r="2" spans="1:6" ht="18" x14ac:dyDescent="0.25">
      <c r="A2" s="72"/>
      <c r="B2" s="72"/>
      <c r="C2" s="72"/>
      <c r="D2" s="73"/>
      <c r="E2" s="73"/>
      <c r="F2" s="73"/>
    </row>
    <row r="3" spans="1:6" ht="15.75" x14ac:dyDescent="0.25">
      <c r="A3" s="204" t="s">
        <v>71</v>
      </c>
      <c r="B3" s="204"/>
      <c r="C3" s="204"/>
      <c r="D3" s="204"/>
      <c r="E3" s="204"/>
      <c r="F3" s="204"/>
    </row>
    <row r="4" spans="1:6" ht="18" x14ac:dyDescent="0.25">
      <c r="A4" s="72"/>
      <c r="B4" s="72"/>
      <c r="C4" s="72"/>
      <c r="D4" s="73"/>
      <c r="E4" s="73"/>
      <c r="F4" s="73"/>
    </row>
    <row r="5" spans="1:6" ht="25.5" x14ac:dyDescent="0.25">
      <c r="A5" s="74" t="s">
        <v>59</v>
      </c>
      <c r="B5" s="147" t="s">
        <v>54</v>
      </c>
      <c r="C5" s="147" t="s">
        <v>55</v>
      </c>
      <c r="D5" s="147" t="s">
        <v>56</v>
      </c>
      <c r="E5" s="147" t="s">
        <v>57</v>
      </c>
      <c r="F5" s="147" t="s">
        <v>58</v>
      </c>
    </row>
    <row r="6" spans="1:6" x14ac:dyDescent="0.25">
      <c r="A6" s="74">
        <v>1</v>
      </c>
      <c r="B6" s="74">
        <v>2</v>
      </c>
      <c r="C6" s="74">
        <v>3</v>
      </c>
      <c r="D6" s="74">
        <v>4</v>
      </c>
      <c r="E6" s="74" t="s">
        <v>60</v>
      </c>
      <c r="F6" s="74" t="s">
        <v>61</v>
      </c>
    </row>
    <row r="7" spans="1:6" x14ac:dyDescent="0.25">
      <c r="A7" s="56" t="s">
        <v>72</v>
      </c>
      <c r="B7" s="63">
        <v>0</v>
      </c>
      <c r="C7" s="63">
        <v>0</v>
      </c>
      <c r="D7" s="63">
        <v>0</v>
      </c>
      <c r="E7" s="63">
        <v>0</v>
      </c>
      <c r="F7" s="63">
        <v>0</v>
      </c>
    </row>
    <row r="8" spans="1:6" x14ac:dyDescent="0.25">
      <c r="A8" s="56" t="s">
        <v>66</v>
      </c>
      <c r="B8" s="60"/>
      <c r="C8" s="60"/>
      <c r="D8" s="76"/>
      <c r="E8" s="81"/>
      <c r="F8" s="81"/>
    </row>
    <row r="9" spans="1:6" x14ac:dyDescent="0.25">
      <c r="A9" s="77" t="s">
        <v>44</v>
      </c>
      <c r="B9" s="60"/>
      <c r="C9" s="60"/>
      <c r="D9" s="76"/>
      <c r="E9" s="81"/>
      <c r="F9" s="81"/>
    </row>
    <row r="10" spans="1:6" x14ac:dyDescent="0.25">
      <c r="A10" s="78"/>
      <c r="B10" s="60"/>
      <c r="C10" s="60"/>
      <c r="D10" s="76"/>
      <c r="E10" s="81"/>
      <c r="F10" s="81"/>
    </row>
    <row r="11" spans="1:6" x14ac:dyDescent="0.25">
      <c r="A11" s="56" t="s">
        <v>73</v>
      </c>
      <c r="B11" s="60"/>
      <c r="C11" s="60"/>
      <c r="D11" s="76"/>
      <c r="E11" s="81"/>
      <c r="F11" s="81"/>
    </row>
    <row r="12" spans="1:6" x14ac:dyDescent="0.25">
      <c r="A12" s="80" t="s">
        <v>74</v>
      </c>
      <c r="B12" s="60"/>
      <c r="C12" s="60"/>
      <c r="D12" s="76"/>
      <c r="E12" s="81"/>
      <c r="F12" s="81"/>
    </row>
    <row r="13" spans="1:6" x14ac:dyDescent="0.25">
      <c r="A13" s="57"/>
      <c r="B13" s="60"/>
      <c r="C13" s="60"/>
      <c r="D13" s="76"/>
      <c r="E13" s="81"/>
      <c r="F13" s="81"/>
    </row>
    <row r="14" spans="1:6" x14ac:dyDescent="0.25">
      <c r="A14" s="56" t="s">
        <v>68</v>
      </c>
      <c r="B14" s="60"/>
      <c r="C14" s="60"/>
      <c r="D14" s="76"/>
      <c r="E14" s="81"/>
      <c r="F14" s="81"/>
    </row>
    <row r="15" spans="1:6" x14ac:dyDescent="0.25">
      <c r="A15" s="57" t="s">
        <v>46</v>
      </c>
      <c r="B15" s="60"/>
      <c r="C15" s="60"/>
      <c r="D15" s="76"/>
      <c r="E15" s="81"/>
      <c r="F15" s="81"/>
    </row>
    <row r="16" spans="1:6" x14ac:dyDescent="0.25">
      <c r="A16" s="57"/>
      <c r="B16" s="60"/>
      <c r="C16" s="60"/>
      <c r="D16" s="76"/>
      <c r="E16" s="81"/>
      <c r="F16" s="81"/>
    </row>
    <row r="17" spans="1:6" x14ac:dyDescent="0.25">
      <c r="A17" s="80"/>
      <c r="B17" s="60"/>
      <c r="C17" s="60"/>
      <c r="D17" s="76"/>
      <c r="E17" s="81"/>
      <c r="F17" s="81"/>
    </row>
    <row r="18" spans="1:6" x14ac:dyDescent="0.25">
      <c r="A18" s="56" t="s">
        <v>75</v>
      </c>
      <c r="B18" s="63">
        <v>0</v>
      </c>
      <c r="C18" s="63">
        <v>0</v>
      </c>
      <c r="D18" s="63">
        <v>0</v>
      </c>
      <c r="E18" s="63">
        <v>0</v>
      </c>
      <c r="F18" s="63">
        <v>0</v>
      </c>
    </row>
    <row r="19" spans="1:6" x14ac:dyDescent="0.25">
      <c r="A19" s="56" t="s">
        <v>66</v>
      </c>
      <c r="B19" s="60"/>
      <c r="C19" s="60"/>
      <c r="D19" s="76"/>
      <c r="E19" s="81"/>
      <c r="F19" s="81"/>
    </row>
    <row r="20" spans="1:6" x14ac:dyDescent="0.25">
      <c r="A20" s="77" t="s">
        <v>44</v>
      </c>
      <c r="B20" s="60"/>
      <c r="C20" s="60"/>
      <c r="D20" s="76"/>
      <c r="E20" s="81"/>
      <c r="F20" s="81"/>
    </row>
    <row r="21" spans="1:6" x14ac:dyDescent="0.25">
      <c r="A21" s="78"/>
      <c r="B21" s="60"/>
      <c r="C21" s="60"/>
      <c r="D21" s="76"/>
      <c r="E21" s="81"/>
      <c r="F21" s="81"/>
    </row>
    <row r="22" spans="1:6" x14ac:dyDescent="0.25">
      <c r="A22" s="56" t="s">
        <v>73</v>
      </c>
      <c r="B22" s="60"/>
      <c r="C22" s="60"/>
      <c r="D22" s="76"/>
      <c r="E22" s="81"/>
      <c r="F22" s="81"/>
    </row>
    <row r="23" spans="1:6" x14ac:dyDescent="0.25">
      <c r="A23" s="80" t="s">
        <v>74</v>
      </c>
      <c r="B23" s="60"/>
      <c r="C23" s="60"/>
      <c r="D23" s="76"/>
      <c r="E23" s="81"/>
      <c r="F23" s="81"/>
    </row>
    <row r="24" spans="1:6" x14ac:dyDescent="0.25">
      <c r="A24" s="57"/>
      <c r="B24" s="60"/>
      <c r="C24" s="60"/>
      <c r="D24" s="76"/>
      <c r="E24" s="81"/>
      <c r="F24" s="81"/>
    </row>
    <row r="25" spans="1:6" x14ac:dyDescent="0.25">
      <c r="A25" s="56" t="s">
        <v>68</v>
      </c>
      <c r="B25" s="60"/>
      <c r="C25" s="60"/>
      <c r="D25" s="76"/>
      <c r="E25" s="81"/>
      <c r="F25" s="81"/>
    </row>
    <row r="26" spans="1:6" x14ac:dyDescent="0.25">
      <c r="A26" s="57" t="s">
        <v>46</v>
      </c>
      <c r="B26" s="60"/>
      <c r="C26" s="60"/>
      <c r="D26" s="76"/>
      <c r="E26" s="81"/>
      <c r="F26" s="81"/>
    </row>
    <row r="27" spans="1:6" x14ac:dyDescent="0.25">
      <c r="A27" s="57"/>
      <c r="B27" s="60"/>
      <c r="C27" s="60"/>
      <c r="D27" s="76"/>
      <c r="E27" s="81"/>
      <c r="F27" s="81"/>
    </row>
  </sheetData>
  <mergeCells count="2">
    <mergeCell ref="A1:F1"/>
    <mergeCell ref="A3:F3"/>
  </mergeCells>
  <pageMargins left="0.7" right="0.7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tabSelected="1" topLeftCell="A4" workbookViewId="0">
      <selection activeCell="D11" sqref="D11"/>
    </sheetView>
  </sheetViews>
  <sheetFormatPr defaultRowHeight="15" x14ac:dyDescent="0.25"/>
  <cols>
    <col min="1" max="1" width="7.42578125" style="52" bestFit="1" customWidth="1"/>
    <col min="2" max="2" width="4.140625" style="52" customWidth="1"/>
    <col min="3" max="3" width="2" style="52" customWidth="1"/>
    <col min="4" max="4" width="42.42578125" style="52" customWidth="1"/>
    <col min="5" max="5" width="23.42578125" style="52" customWidth="1"/>
    <col min="6" max="6" width="25.28515625" style="52" customWidth="1"/>
    <col min="7" max="7" width="15.7109375" style="52" customWidth="1"/>
    <col min="8" max="16384" width="9.140625" style="52"/>
  </cols>
  <sheetData>
    <row r="1" spans="1:7" x14ac:dyDescent="0.25">
      <c r="A1" s="203" t="s">
        <v>76</v>
      </c>
      <c r="B1" s="203"/>
      <c r="C1" s="203"/>
      <c r="D1" s="203"/>
      <c r="E1" s="203"/>
      <c r="F1" s="203"/>
      <c r="G1" s="203"/>
    </row>
    <row r="2" spans="1:7" ht="18" x14ac:dyDescent="0.25">
      <c r="A2" s="72"/>
      <c r="B2" s="72"/>
      <c r="C2" s="72"/>
      <c r="D2" s="72"/>
      <c r="E2" s="72"/>
      <c r="F2" s="72"/>
      <c r="G2" s="73"/>
    </row>
    <row r="3" spans="1:7" ht="18" customHeight="1" x14ac:dyDescent="0.25">
      <c r="A3" s="224" t="s">
        <v>10</v>
      </c>
      <c r="B3" s="225"/>
      <c r="C3" s="225"/>
      <c r="D3" s="225"/>
      <c r="E3" s="225"/>
      <c r="F3" s="225"/>
      <c r="G3" s="225"/>
    </row>
    <row r="4" spans="1:7" ht="18" x14ac:dyDescent="0.25">
      <c r="A4" s="72"/>
      <c r="B4" s="72"/>
      <c r="C4" s="72"/>
      <c r="D4" s="72"/>
      <c r="E4" s="72"/>
      <c r="F4" s="72"/>
      <c r="G4" s="73"/>
    </row>
    <row r="5" spans="1:7" ht="15.75" x14ac:dyDescent="0.25">
      <c r="A5" s="226" t="s">
        <v>77</v>
      </c>
      <c r="B5" s="226"/>
      <c r="C5" s="226"/>
      <c r="D5" s="226"/>
      <c r="E5" s="226"/>
      <c r="F5" s="226"/>
      <c r="G5" s="226"/>
    </row>
    <row r="6" spans="1:7" ht="15.75" x14ac:dyDescent="0.25">
      <c r="A6" s="82"/>
      <c r="B6" s="82"/>
      <c r="C6" s="82"/>
      <c r="D6" s="82"/>
      <c r="E6" s="82"/>
      <c r="F6" s="82"/>
      <c r="G6" s="82"/>
    </row>
    <row r="7" spans="1:7" ht="25.5" x14ac:dyDescent="0.25">
      <c r="A7" s="200" t="s">
        <v>59</v>
      </c>
      <c r="B7" s="201"/>
      <c r="C7" s="201"/>
      <c r="D7" s="202"/>
      <c r="E7" s="74" t="s">
        <v>55</v>
      </c>
      <c r="F7" s="75" t="s">
        <v>154</v>
      </c>
      <c r="G7" s="74" t="s">
        <v>58</v>
      </c>
    </row>
    <row r="8" spans="1:7" s="83" customFormat="1" ht="15.75" customHeight="1" x14ac:dyDescent="0.2">
      <c r="A8" s="227">
        <v>1</v>
      </c>
      <c r="B8" s="228"/>
      <c r="C8" s="228"/>
      <c r="D8" s="229"/>
      <c r="E8" s="84">
        <v>2</v>
      </c>
      <c r="F8" s="84">
        <v>3</v>
      </c>
      <c r="G8" s="84" t="s">
        <v>78</v>
      </c>
    </row>
    <row r="9" spans="1:7" s="85" customFormat="1" ht="18" customHeight="1" x14ac:dyDescent="0.25">
      <c r="A9" s="217">
        <v>48015</v>
      </c>
      <c r="B9" s="218"/>
      <c r="C9" s="219"/>
      <c r="D9" s="86" t="s">
        <v>159</v>
      </c>
      <c r="E9" s="87"/>
      <c r="F9" s="88"/>
      <c r="G9" s="89"/>
    </row>
    <row r="10" spans="1:7" s="85" customFormat="1" ht="18" customHeight="1" x14ac:dyDescent="0.25">
      <c r="A10" s="217" t="s">
        <v>160</v>
      </c>
      <c r="B10" s="218"/>
      <c r="C10" s="219"/>
      <c r="D10" s="86" t="s">
        <v>79</v>
      </c>
      <c r="E10" s="87"/>
      <c r="F10" s="88"/>
      <c r="G10" s="89"/>
    </row>
    <row r="11" spans="1:7" s="85" customFormat="1" ht="25.5" customHeight="1" x14ac:dyDescent="0.25">
      <c r="A11" s="217" t="s">
        <v>161</v>
      </c>
      <c r="B11" s="218"/>
      <c r="C11" s="219"/>
      <c r="D11" s="86" t="s">
        <v>217</v>
      </c>
      <c r="E11" s="87"/>
      <c r="F11" s="88"/>
      <c r="G11" s="89"/>
    </row>
    <row r="12" spans="1:7" s="85" customFormat="1" ht="15" customHeight="1" x14ac:dyDescent="0.25">
      <c r="A12" s="220" t="s">
        <v>162</v>
      </c>
      <c r="B12" s="221"/>
      <c r="C12" s="222"/>
      <c r="D12" s="86" t="s">
        <v>163</v>
      </c>
      <c r="E12" s="87"/>
      <c r="F12" s="88"/>
      <c r="G12" s="89"/>
    </row>
    <row r="13" spans="1:7" s="90" customFormat="1" ht="21" customHeight="1" x14ac:dyDescent="0.25">
      <c r="A13" s="91" t="s">
        <v>80</v>
      </c>
      <c r="B13" s="92"/>
      <c r="C13" s="93"/>
      <c r="D13" s="94" t="s">
        <v>81</v>
      </c>
      <c r="E13" s="95">
        <f>E14+E43</f>
        <v>176091</v>
      </c>
      <c r="F13" s="95">
        <f>F14+F43</f>
        <v>79491.02</v>
      </c>
      <c r="G13" s="96">
        <f>F13/E13*100</f>
        <v>45.142011800716674</v>
      </c>
    </row>
    <row r="14" spans="1:7" s="90" customFormat="1" ht="21" customHeight="1" x14ac:dyDescent="0.25">
      <c r="A14" s="97" t="s">
        <v>82</v>
      </c>
      <c r="B14" s="98"/>
      <c r="C14" s="99"/>
      <c r="D14" s="100" t="s">
        <v>4</v>
      </c>
      <c r="E14" s="101">
        <f>E16+E24+E41</f>
        <v>174091</v>
      </c>
      <c r="F14" s="101">
        <f>F16+F24+F41</f>
        <v>79491.02</v>
      </c>
      <c r="G14" s="102">
        <f t="shared" ref="G14:G45" si="0">F14/E14*100</f>
        <v>45.660614276441635</v>
      </c>
    </row>
    <row r="15" spans="1:7" s="85" customFormat="1" ht="21" customHeight="1" x14ac:dyDescent="0.25">
      <c r="A15" s="223" t="s">
        <v>37</v>
      </c>
      <c r="B15" s="223"/>
      <c r="C15" s="223"/>
      <c r="D15" s="103" t="s">
        <v>83</v>
      </c>
      <c r="E15" s="104">
        <f>E16</f>
        <v>134370</v>
      </c>
      <c r="F15" s="104">
        <f t="shared" ref="F15" si="1">F16</f>
        <v>61856.100000000006</v>
      </c>
      <c r="G15" s="89">
        <f t="shared" si="0"/>
        <v>46.034159410582724</v>
      </c>
    </row>
    <row r="16" spans="1:7" s="90" customFormat="1" ht="21" customHeight="1" x14ac:dyDescent="0.25">
      <c r="A16" s="207">
        <v>31</v>
      </c>
      <c r="B16" s="207"/>
      <c r="C16" s="207"/>
      <c r="D16" s="105" t="s">
        <v>5</v>
      </c>
      <c r="E16" s="106">
        <v>134370</v>
      </c>
      <c r="F16" s="106">
        <f t="shared" ref="F16" si="2">F17+F18+F19</f>
        <v>61856.100000000006</v>
      </c>
      <c r="G16" s="107">
        <f t="shared" si="0"/>
        <v>46.034159410582724</v>
      </c>
    </row>
    <row r="17" spans="1:7" s="85" customFormat="1" ht="21" customHeight="1" x14ac:dyDescent="0.25">
      <c r="A17" s="208">
        <v>3111</v>
      </c>
      <c r="B17" s="209"/>
      <c r="C17" s="210"/>
      <c r="D17" s="108" t="s">
        <v>84</v>
      </c>
      <c r="E17" s="104"/>
      <c r="F17" s="89">
        <v>51292.83</v>
      </c>
      <c r="G17" s="89"/>
    </row>
    <row r="18" spans="1:7" s="85" customFormat="1" ht="21" customHeight="1" x14ac:dyDescent="0.2">
      <c r="A18" s="211">
        <v>3121</v>
      </c>
      <c r="B18" s="211"/>
      <c r="C18" s="211"/>
      <c r="D18" s="64" t="s">
        <v>85</v>
      </c>
      <c r="E18" s="109"/>
      <c r="F18" s="109">
        <v>2100</v>
      </c>
      <c r="G18" s="89"/>
    </row>
    <row r="19" spans="1:7" s="85" customFormat="1" ht="25.5" customHeight="1" x14ac:dyDescent="0.2">
      <c r="A19" s="211">
        <v>3132</v>
      </c>
      <c r="B19" s="211"/>
      <c r="C19" s="211"/>
      <c r="D19" s="110" t="s">
        <v>86</v>
      </c>
      <c r="E19" s="109"/>
      <c r="F19" s="109">
        <v>8463.27</v>
      </c>
      <c r="G19" s="89"/>
    </row>
    <row r="20" spans="1:7" s="85" customFormat="1" ht="25.5" customHeight="1" x14ac:dyDescent="0.2">
      <c r="A20" s="214" t="s">
        <v>48</v>
      </c>
      <c r="B20" s="215"/>
      <c r="C20" s="216"/>
      <c r="D20" s="110" t="s">
        <v>50</v>
      </c>
      <c r="E20" s="109">
        <v>30</v>
      </c>
      <c r="F20" s="109"/>
      <c r="G20" s="89"/>
    </row>
    <row r="21" spans="1:7" ht="21" customHeight="1" x14ac:dyDescent="0.25">
      <c r="A21" s="212" t="s">
        <v>34</v>
      </c>
      <c r="B21" s="212"/>
      <c r="C21" s="212"/>
      <c r="D21" s="64" t="s">
        <v>40</v>
      </c>
      <c r="E21" s="76">
        <v>324</v>
      </c>
      <c r="F21" s="111">
        <v>98.57</v>
      </c>
      <c r="G21" s="89">
        <f t="shared" si="0"/>
        <v>30.422839506172838</v>
      </c>
    </row>
    <row r="22" spans="1:7" ht="21" customHeight="1" x14ac:dyDescent="0.25">
      <c r="A22" s="212" t="s">
        <v>35</v>
      </c>
      <c r="B22" s="212"/>
      <c r="C22" s="212"/>
      <c r="D22" s="64" t="s">
        <v>36</v>
      </c>
      <c r="E22" s="76">
        <v>23290</v>
      </c>
      <c r="F22" s="111">
        <v>12657.72</v>
      </c>
      <c r="G22" s="89">
        <f t="shared" si="0"/>
        <v>54.348303993130095</v>
      </c>
    </row>
    <row r="23" spans="1:7" ht="21.75" customHeight="1" x14ac:dyDescent="0.25">
      <c r="A23" s="212" t="s">
        <v>37</v>
      </c>
      <c r="B23" s="212"/>
      <c r="C23" s="212"/>
      <c r="D23" s="64" t="s">
        <v>38</v>
      </c>
      <c r="E23" s="76">
        <v>15367</v>
      </c>
      <c r="F23" s="111">
        <v>4537.74</v>
      </c>
      <c r="G23" s="89">
        <f t="shared" si="0"/>
        <v>29.529120843365654</v>
      </c>
    </row>
    <row r="24" spans="1:7" s="70" customFormat="1" ht="21" customHeight="1" x14ac:dyDescent="0.25">
      <c r="A24" s="213" t="s">
        <v>87</v>
      </c>
      <c r="B24" s="213"/>
      <c r="C24" s="213"/>
      <c r="D24" s="112" t="s">
        <v>12</v>
      </c>
      <c r="E24" s="113">
        <v>39011</v>
      </c>
      <c r="F24" s="114">
        <f>F25+F26+F27+F28+F29+F30+F31+F32+F33+F34+F35+F37+F38+F39+F36</f>
        <v>17294.029999999995</v>
      </c>
      <c r="G24" s="107">
        <f t="shared" si="0"/>
        <v>44.331163005306188</v>
      </c>
    </row>
    <row r="25" spans="1:7" ht="21" customHeight="1" x14ac:dyDescent="0.25">
      <c r="A25" s="212" t="s">
        <v>88</v>
      </c>
      <c r="B25" s="212"/>
      <c r="C25" s="212"/>
      <c r="D25" s="54" t="s">
        <v>164</v>
      </c>
      <c r="E25" s="76"/>
      <c r="F25" s="111">
        <v>304.2</v>
      </c>
      <c r="G25" s="89"/>
    </row>
    <row r="26" spans="1:7" ht="21.75" customHeight="1" x14ac:dyDescent="0.25">
      <c r="A26" s="212" t="s">
        <v>89</v>
      </c>
      <c r="B26" s="212"/>
      <c r="C26" s="212"/>
      <c r="D26" s="54" t="s">
        <v>90</v>
      </c>
      <c r="E26" s="76"/>
      <c r="F26" s="111">
        <v>2341.2199999999998</v>
      </c>
      <c r="G26" s="89"/>
    </row>
    <row r="27" spans="1:7" ht="21" customHeight="1" x14ac:dyDescent="0.25">
      <c r="A27" s="212" t="s">
        <v>91</v>
      </c>
      <c r="B27" s="212"/>
      <c r="C27" s="212"/>
      <c r="D27" s="54" t="s">
        <v>92</v>
      </c>
      <c r="E27" s="76"/>
      <c r="F27" s="111">
        <v>45</v>
      </c>
      <c r="G27" s="89"/>
    </row>
    <row r="28" spans="1:7" ht="25.5" x14ac:dyDescent="0.25">
      <c r="A28" s="212" t="s">
        <v>93</v>
      </c>
      <c r="B28" s="212"/>
      <c r="C28" s="212"/>
      <c r="D28" s="58" t="s">
        <v>94</v>
      </c>
      <c r="E28" s="76"/>
      <c r="F28" s="111">
        <v>160.38</v>
      </c>
      <c r="G28" s="89"/>
    </row>
    <row r="29" spans="1:7" ht="21" customHeight="1" x14ac:dyDescent="0.25">
      <c r="A29" s="212" t="s">
        <v>95</v>
      </c>
      <c r="B29" s="212"/>
      <c r="C29" s="212"/>
      <c r="D29" s="54" t="s">
        <v>96</v>
      </c>
      <c r="E29" s="76"/>
      <c r="F29" s="111">
        <v>1661.75</v>
      </c>
      <c r="G29" s="89"/>
    </row>
    <row r="30" spans="1:7" ht="21.75" customHeight="1" x14ac:dyDescent="0.25">
      <c r="A30" s="212" t="s">
        <v>97</v>
      </c>
      <c r="B30" s="212"/>
      <c r="C30" s="212"/>
      <c r="D30" s="54" t="s">
        <v>98</v>
      </c>
      <c r="E30" s="76"/>
      <c r="F30" s="111">
        <v>6279.58</v>
      </c>
      <c r="G30" s="89"/>
    </row>
    <row r="31" spans="1:7" ht="21" customHeight="1" x14ac:dyDescent="0.25">
      <c r="A31" s="212" t="s">
        <v>99</v>
      </c>
      <c r="B31" s="212"/>
      <c r="C31" s="212"/>
      <c r="D31" s="54" t="s">
        <v>100</v>
      </c>
      <c r="E31" s="76"/>
      <c r="F31" s="111">
        <v>2696.99</v>
      </c>
      <c r="G31" s="89"/>
    </row>
    <row r="32" spans="1:7" ht="21.75" customHeight="1" x14ac:dyDescent="0.25">
      <c r="A32" s="212" t="s">
        <v>102</v>
      </c>
      <c r="B32" s="212"/>
      <c r="C32" s="212"/>
      <c r="D32" s="54" t="s">
        <v>103</v>
      </c>
      <c r="E32" s="76"/>
      <c r="F32" s="111">
        <v>498.13</v>
      </c>
      <c r="G32" s="89"/>
    </row>
    <row r="33" spans="1:7" ht="21.75" customHeight="1" x14ac:dyDescent="0.25">
      <c r="A33" s="212" t="s">
        <v>105</v>
      </c>
      <c r="B33" s="212"/>
      <c r="C33" s="212"/>
      <c r="D33" s="54" t="s">
        <v>106</v>
      </c>
      <c r="E33" s="76"/>
      <c r="F33" s="111">
        <v>217.71</v>
      </c>
      <c r="G33" s="89"/>
    </row>
    <row r="34" spans="1:7" ht="21" customHeight="1" x14ac:dyDescent="0.25">
      <c r="A34" s="212" t="s">
        <v>107</v>
      </c>
      <c r="B34" s="212"/>
      <c r="C34" s="212"/>
      <c r="D34" s="54" t="s">
        <v>108</v>
      </c>
      <c r="E34" s="76"/>
      <c r="F34" s="111">
        <v>986.56</v>
      </c>
      <c r="G34" s="89"/>
    </row>
    <row r="35" spans="1:7" ht="21" customHeight="1" x14ac:dyDescent="0.25">
      <c r="A35" s="212" t="s">
        <v>109</v>
      </c>
      <c r="B35" s="212"/>
      <c r="C35" s="212"/>
      <c r="D35" s="54" t="s">
        <v>110</v>
      </c>
      <c r="E35" s="76"/>
      <c r="F35" s="111">
        <v>922.34</v>
      </c>
      <c r="G35" s="89"/>
    </row>
    <row r="36" spans="1:7" ht="21" customHeight="1" x14ac:dyDescent="0.25">
      <c r="A36" s="214" t="s">
        <v>165</v>
      </c>
      <c r="B36" s="215"/>
      <c r="C36" s="216"/>
      <c r="D36" s="54" t="s">
        <v>155</v>
      </c>
      <c r="E36" s="76"/>
      <c r="F36" s="111">
        <v>50</v>
      </c>
      <c r="G36" s="89"/>
    </row>
    <row r="37" spans="1:7" ht="21" customHeight="1" x14ac:dyDescent="0.25">
      <c r="A37" s="212" t="s">
        <v>111</v>
      </c>
      <c r="B37" s="212"/>
      <c r="C37" s="212"/>
      <c r="D37" s="54" t="s">
        <v>112</v>
      </c>
      <c r="E37" s="76"/>
      <c r="F37" s="111">
        <v>725.52</v>
      </c>
      <c r="G37" s="89"/>
    </row>
    <row r="38" spans="1:7" ht="21.75" customHeight="1" x14ac:dyDescent="0.25">
      <c r="A38" s="211">
        <v>3292</v>
      </c>
      <c r="B38" s="211"/>
      <c r="C38" s="211"/>
      <c r="D38" s="54" t="s">
        <v>166</v>
      </c>
      <c r="E38" s="76"/>
      <c r="F38" s="111">
        <v>320.94</v>
      </c>
      <c r="G38" s="89"/>
    </row>
    <row r="39" spans="1:7" ht="21" customHeight="1" x14ac:dyDescent="0.25">
      <c r="A39" s="211">
        <v>3293</v>
      </c>
      <c r="B39" s="211"/>
      <c r="C39" s="211"/>
      <c r="D39" s="54" t="s">
        <v>115</v>
      </c>
      <c r="E39" s="76"/>
      <c r="F39" s="111">
        <v>83.71</v>
      </c>
      <c r="G39" s="89"/>
    </row>
    <row r="40" spans="1:7" ht="21" customHeight="1" x14ac:dyDescent="0.25">
      <c r="A40" s="212" t="s">
        <v>35</v>
      </c>
      <c r="B40" s="212"/>
      <c r="C40" s="212"/>
      <c r="D40" s="64" t="s">
        <v>36</v>
      </c>
      <c r="E40" s="76">
        <f>E41</f>
        <v>710</v>
      </c>
      <c r="F40" s="111">
        <v>340.89</v>
      </c>
      <c r="G40" s="89">
        <f t="shared" si="0"/>
        <v>48.01267605633803</v>
      </c>
    </row>
    <row r="41" spans="1:7" s="70" customFormat="1" ht="21" customHeight="1" x14ac:dyDescent="0.25">
      <c r="A41" s="230">
        <v>34</v>
      </c>
      <c r="B41" s="230"/>
      <c r="C41" s="230"/>
      <c r="D41" s="115" t="s">
        <v>39</v>
      </c>
      <c r="E41" s="113">
        <v>710</v>
      </c>
      <c r="F41" s="114">
        <f>F42</f>
        <v>340.89</v>
      </c>
      <c r="G41" s="107">
        <f t="shared" si="0"/>
        <v>48.01267605633803</v>
      </c>
    </row>
    <row r="42" spans="1:7" ht="21" customHeight="1" x14ac:dyDescent="0.25">
      <c r="A42" s="211">
        <v>3431</v>
      </c>
      <c r="B42" s="211"/>
      <c r="C42" s="211"/>
      <c r="D42" s="54" t="s">
        <v>119</v>
      </c>
      <c r="E42" s="76"/>
      <c r="F42" s="111">
        <v>340.89</v>
      </c>
      <c r="G42" s="89"/>
    </row>
    <row r="43" spans="1:7" s="70" customFormat="1" ht="21" customHeight="1" x14ac:dyDescent="0.25">
      <c r="A43" s="231" t="s">
        <v>120</v>
      </c>
      <c r="B43" s="232"/>
      <c r="C43" s="233"/>
      <c r="D43" s="116" t="s">
        <v>6</v>
      </c>
      <c r="E43" s="117">
        <f>E45</f>
        <v>2000</v>
      </c>
      <c r="F43" s="118">
        <f t="shared" ref="F43" si="3">F45</f>
        <v>0</v>
      </c>
      <c r="G43" s="102">
        <f t="shared" si="0"/>
        <v>0</v>
      </c>
    </row>
    <row r="44" spans="1:7" s="70" customFormat="1" ht="21" customHeight="1" x14ac:dyDescent="0.25">
      <c r="A44" s="212" t="s">
        <v>35</v>
      </c>
      <c r="B44" s="212"/>
      <c r="C44" s="212"/>
      <c r="D44" s="64" t="s">
        <v>36</v>
      </c>
      <c r="E44" s="76">
        <f>E45</f>
        <v>2000</v>
      </c>
      <c r="F44" s="114">
        <f>F45</f>
        <v>0</v>
      </c>
      <c r="G44" s="89">
        <f t="shared" si="0"/>
        <v>0</v>
      </c>
    </row>
    <row r="45" spans="1:7" s="70" customFormat="1" ht="26.25" x14ac:dyDescent="0.25">
      <c r="A45" s="230">
        <v>42</v>
      </c>
      <c r="B45" s="230"/>
      <c r="C45" s="230"/>
      <c r="D45" s="119" t="s">
        <v>121</v>
      </c>
      <c r="E45" s="113">
        <v>2000</v>
      </c>
      <c r="F45" s="114">
        <f>F46+F47</f>
        <v>0</v>
      </c>
      <c r="G45" s="107">
        <f t="shared" si="0"/>
        <v>0</v>
      </c>
    </row>
    <row r="46" spans="1:7" ht="21.75" customHeight="1" x14ac:dyDescent="0.25">
      <c r="A46" s="211">
        <v>4221</v>
      </c>
      <c r="B46" s="211"/>
      <c r="C46" s="211"/>
      <c r="D46" s="64" t="s">
        <v>122</v>
      </c>
      <c r="E46" s="76"/>
      <c r="F46" s="111"/>
      <c r="G46" s="89"/>
    </row>
    <row r="47" spans="1:7" ht="21" customHeight="1" x14ac:dyDescent="0.25">
      <c r="A47" s="211">
        <v>4227</v>
      </c>
      <c r="B47" s="211"/>
      <c r="C47" s="211"/>
      <c r="D47" s="64" t="s">
        <v>123</v>
      </c>
      <c r="E47" s="76"/>
      <c r="F47" s="111"/>
      <c r="G47" s="89"/>
    </row>
    <row r="48" spans="1:7" x14ac:dyDescent="0.25">
      <c r="E48" s="61"/>
      <c r="F48" s="61"/>
      <c r="G48" s="61"/>
    </row>
    <row r="49" spans="5:6" x14ac:dyDescent="0.25">
      <c r="E49" s="61"/>
      <c r="F49" s="61"/>
    </row>
    <row r="50" spans="5:6" x14ac:dyDescent="0.25">
      <c r="E50" s="61"/>
      <c r="F50" s="61"/>
    </row>
    <row r="51" spans="5:6" x14ac:dyDescent="0.25">
      <c r="E51" s="61"/>
      <c r="F51" s="61"/>
    </row>
    <row r="52" spans="5:6" x14ac:dyDescent="0.25">
      <c r="E52" s="61"/>
      <c r="F52" s="61"/>
    </row>
    <row r="53" spans="5:6" x14ac:dyDescent="0.25">
      <c r="E53" s="61"/>
      <c r="F53" s="61"/>
    </row>
  </sheetData>
  <mergeCells count="42">
    <mergeCell ref="A32:C32"/>
    <mergeCell ref="A44:C44"/>
    <mergeCell ref="A45:C45"/>
    <mergeCell ref="A46:C46"/>
    <mergeCell ref="A47:C47"/>
    <mergeCell ref="A41:C41"/>
    <mergeCell ref="A42:C42"/>
    <mergeCell ref="A43:C43"/>
    <mergeCell ref="A39:C39"/>
    <mergeCell ref="A40:C40"/>
    <mergeCell ref="A37:C37"/>
    <mergeCell ref="A38:C38"/>
    <mergeCell ref="A33:C33"/>
    <mergeCell ref="A34:C34"/>
    <mergeCell ref="A35:C35"/>
    <mergeCell ref="A36:C36"/>
    <mergeCell ref="A1:G1"/>
    <mergeCell ref="A3:G3"/>
    <mergeCell ref="A5:G5"/>
    <mergeCell ref="A7:D7"/>
    <mergeCell ref="A8:D8"/>
    <mergeCell ref="A9:C9"/>
    <mergeCell ref="A10:C10"/>
    <mergeCell ref="A11:C11"/>
    <mergeCell ref="A12:C12"/>
    <mergeCell ref="A15:C15"/>
    <mergeCell ref="A16:C16"/>
    <mergeCell ref="A17:C17"/>
    <mergeCell ref="A18:C18"/>
    <mergeCell ref="A30:C30"/>
    <mergeCell ref="A31:C31"/>
    <mergeCell ref="A19:C19"/>
    <mergeCell ref="A21:C21"/>
    <mergeCell ref="A22:C22"/>
    <mergeCell ref="A23:C23"/>
    <mergeCell ref="A24:C24"/>
    <mergeCell ref="A28:C28"/>
    <mergeCell ref="A29:C29"/>
    <mergeCell ref="A20:C20"/>
    <mergeCell ref="A25:C25"/>
    <mergeCell ref="A26:C26"/>
    <mergeCell ref="A27:C27"/>
  </mergeCells>
  <pageMargins left="0.7" right="0.7" top="0.75" bottom="0.75" header="0.3" footer="0.3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7"/>
  <sheetViews>
    <sheetView topLeftCell="A79" workbookViewId="0">
      <selection activeCell="A95" sqref="A95"/>
    </sheetView>
  </sheetViews>
  <sheetFormatPr defaultRowHeight="15" x14ac:dyDescent="0.25"/>
  <cols>
    <col min="1" max="16384" width="9.140625" style="162"/>
  </cols>
  <sheetData>
    <row r="1" spans="1:14" x14ac:dyDescent="0.25">
      <c r="A1" s="235" t="s">
        <v>170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5"/>
    </row>
    <row r="2" spans="1:14" ht="12" customHeight="1" x14ac:dyDescent="0.25"/>
    <row r="3" spans="1:14" x14ac:dyDescent="0.25">
      <c r="A3" s="236" t="s">
        <v>171</v>
      </c>
      <c r="B3" s="236"/>
      <c r="C3" s="236"/>
      <c r="D3" s="236"/>
      <c r="E3" s="236"/>
      <c r="F3" s="236"/>
      <c r="G3" s="236"/>
      <c r="H3" s="236"/>
      <c r="I3" s="236"/>
      <c r="J3" s="236"/>
      <c r="K3" s="236"/>
      <c r="L3" s="236"/>
      <c r="M3" s="236"/>
      <c r="N3" s="236"/>
    </row>
    <row r="4" spans="1:14" ht="11.25" customHeight="1" x14ac:dyDescent="0.25"/>
    <row r="5" spans="1:14" x14ac:dyDescent="0.25">
      <c r="A5" s="237" t="s">
        <v>202</v>
      </c>
      <c r="B5" s="237"/>
      <c r="C5" s="237"/>
      <c r="D5" s="237"/>
      <c r="E5" s="237"/>
      <c r="F5" s="237"/>
      <c r="G5" s="237"/>
      <c r="H5" s="237"/>
      <c r="I5" s="237"/>
      <c r="J5" s="237"/>
      <c r="K5" s="237"/>
      <c r="L5" s="237"/>
      <c r="M5" s="237"/>
      <c r="N5" s="237"/>
    </row>
    <row r="6" spans="1:14" x14ac:dyDescent="0.25">
      <c r="A6" s="237" t="s">
        <v>190</v>
      </c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</row>
    <row r="7" spans="1:14" x14ac:dyDescent="0.25">
      <c r="A7" s="237" t="s">
        <v>213</v>
      </c>
      <c r="B7" s="237"/>
      <c r="C7" s="237"/>
      <c r="D7" s="237"/>
      <c r="E7" s="237"/>
      <c r="F7" s="237"/>
      <c r="G7" s="237"/>
      <c r="H7" s="237"/>
      <c r="I7" s="237"/>
      <c r="J7" s="237"/>
      <c r="K7" s="237"/>
      <c r="L7" s="237"/>
      <c r="M7" s="237"/>
      <c r="N7" s="237"/>
    </row>
    <row r="9" spans="1:14" x14ac:dyDescent="0.25">
      <c r="A9" s="237" t="s">
        <v>191</v>
      </c>
      <c r="B9" s="237"/>
      <c r="C9" s="237"/>
      <c r="D9" s="237"/>
      <c r="E9" s="237"/>
      <c r="F9" s="237"/>
      <c r="G9" s="237"/>
      <c r="H9" s="237"/>
      <c r="I9" s="237"/>
      <c r="J9" s="237"/>
      <c r="K9" s="237"/>
      <c r="L9" s="237"/>
      <c r="M9" s="237"/>
      <c r="N9" s="237"/>
    </row>
    <row r="10" spans="1:14" x14ac:dyDescent="0.25">
      <c r="A10" s="237" t="s">
        <v>192</v>
      </c>
      <c r="B10" s="237"/>
      <c r="C10" s="237"/>
      <c r="D10" s="237"/>
      <c r="E10" s="237"/>
      <c r="F10" s="237"/>
      <c r="G10" s="237"/>
      <c r="H10" s="237"/>
      <c r="I10" s="237"/>
      <c r="J10" s="237"/>
      <c r="K10" s="237"/>
      <c r="L10" s="237"/>
      <c r="M10" s="237"/>
      <c r="N10" s="237"/>
    </row>
    <row r="11" spans="1:14" ht="12" customHeight="1" x14ac:dyDescent="0.25"/>
    <row r="12" spans="1:14" x14ac:dyDescent="0.25">
      <c r="A12" s="235" t="s">
        <v>172</v>
      </c>
      <c r="B12" s="235"/>
      <c r="C12" s="235"/>
      <c r="D12" s="235"/>
      <c r="E12" s="235"/>
      <c r="F12" s="235"/>
      <c r="G12" s="235"/>
      <c r="H12" s="235"/>
      <c r="I12" s="235"/>
      <c r="J12" s="235"/>
      <c r="K12" s="235"/>
      <c r="L12" s="235"/>
      <c r="M12" s="235"/>
      <c r="N12" s="235"/>
    </row>
    <row r="13" spans="1:14" ht="10.5" customHeight="1" x14ac:dyDescent="0.25"/>
    <row r="14" spans="1:14" s="163" customFormat="1" ht="14.25" x14ac:dyDescent="0.2">
      <c r="A14" s="236" t="s">
        <v>173</v>
      </c>
      <c r="B14" s="236"/>
      <c r="C14" s="236"/>
      <c r="D14" s="236"/>
      <c r="E14" s="236"/>
      <c r="F14" s="236"/>
      <c r="G14" s="236"/>
      <c r="H14" s="236"/>
      <c r="I14" s="236"/>
      <c r="J14" s="236"/>
      <c r="K14" s="236"/>
      <c r="L14" s="236"/>
      <c r="M14" s="236"/>
      <c r="N14" s="236"/>
    </row>
    <row r="15" spans="1:14" ht="10.5" customHeight="1" x14ac:dyDescent="0.25"/>
    <row r="16" spans="1:14" x14ac:dyDescent="0.25">
      <c r="A16" s="234" t="s">
        <v>203</v>
      </c>
      <c r="B16" s="234"/>
      <c r="C16" s="234"/>
      <c r="D16" s="234"/>
      <c r="E16" s="234"/>
      <c r="F16" s="234"/>
      <c r="G16" s="234"/>
      <c r="H16" s="234"/>
      <c r="I16" s="234"/>
      <c r="J16" s="234"/>
      <c r="K16" s="234"/>
      <c r="L16" s="234"/>
      <c r="M16" s="234"/>
      <c r="N16" s="234"/>
    </row>
    <row r="17" spans="1:14" x14ac:dyDescent="0.25">
      <c r="A17" s="234"/>
      <c r="B17" s="234"/>
      <c r="C17" s="234"/>
      <c r="D17" s="234"/>
      <c r="E17" s="234"/>
      <c r="F17" s="234"/>
      <c r="G17" s="234"/>
      <c r="H17" s="234"/>
      <c r="I17" s="234"/>
      <c r="J17" s="234"/>
      <c r="K17" s="234"/>
      <c r="L17" s="234"/>
      <c r="M17" s="234"/>
      <c r="N17" s="234"/>
    </row>
    <row r="18" spans="1:14" x14ac:dyDescent="0.25">
      <c r="A18" s="234"/>
      <c r="B18" s="234"/>
      <c r="C18" s="234"/>
      <c r="D18" s="234"/>
      <c r="E18" s="234"/>
      <c r="F18" s="234"/>
      <c r="G18" s="234"/>
      <c r="H18" s="234"/>
      <c r="I18" s="234"/>
      <c r="J18" s="234"/>
      <c r="K18" s="234"/>
      <c r="L18" s="234"/>
      <c r="M18" s="234"/>
      <c r="N18" s="234"/>
    </row>
    <row r="19" spans="1:14" ht="9" customHeight="1" x14ac:dyDescent="0.25"/>
    <row r="20" spans="1:14" x14ac:dyDescent="0.25">
      <c r="A20" s="234" t="s">
        <v>204</v>
      </c>
      <c r="B20" s="234"/>
      <c r="C20" s="234"/>
      <c r="D20" s="234"/>
      <c r="E20" s="234"/>
      <c r="F20" s="234"/>
      <c r="G20" s="234"/>
      <c r="H20" s="234"/>
      <c r="I20" s="234"/>
      <c r="J20" s="234"/>
      <c r="K20" s="234"/>
      <c r="L20" s="234"/>
      <c r="M20" s="234"/>
      <c r="N20" s="234"/>
    </row>
    <row r="21" spans="1:14" x14ac:dyDescent="0.25">
      <c r="A21" s="234"/>
      <c r="B21" s="234"/>
      <c r="C21" s="234"/>
      <c r="D21" s="234"/>
      <c r="E21" s="234"/>
      <c r="F21" s="234"/>
      <c r="G21" s="234"/>
      <c r="H21" s="234"/>
      <c r="I21" s="234"/>
      <c r="J21" s="234"/>
      <c r="K21" s="234"/>
      <c r="L21" s="234"/>
      <c r="M21" s="234"/>
      <c r="N21" s="234"/>
    </row>
    <row r="22" spans="1:14" x14ac:dyDescent="0.25">
      <c r="A22" s="234"/>
      <c r="B22" s="234"/>
      <c r="C22" s="234"/>
      <c r="D22" s="234"/>
      <c r="E22" s="234"/>
      <c r="F22" s="234"/>
      <c r="G22" s="234"/>
      <c r="H22" s="234"/>
      <c r="I22" s="234"/>
      <c r="J22" s="234"/>
      <c r="K22" s="234"/>
      <c r="L22" s="234"/>
      <c r="M22" s="234"/>
      <c r="N22" s="234"/>
    </row>
    <row r="23" spans="1:14" ht="10.5" customHeight="1" x14ac:dyDescent="0.25"/>
    <row r="24" spans="1:14" x14ac:dyDescent="0.25">
      <c r="A24" s="234" t="s">
        <v>205</v>
      </c>
      <c r="B24" s="234"/>
      <c r="C24" s="234"/>
      <c r="D24" s="234"/>
      <c r="E24" s="234"/>
      <c r="F24" s="234"/>
      <c r="G24" s="234"/>
      <c r="H24" s="234"/>
      <c r="I24" s="234"/>
      <c r="J24" s="234"/>
      <c r="K24" s="234"/>
      <c r="L24" s="234"/>
      <c r="M24" s="234"/>
      <c r="N24" s="234"/>
    </row>
    <row r="25" spans="1:14" ht="30.75" customHeight="1" x14ac:dyDescent="0.25">
      <c r="A25" s="234"/>
      <c r="B25" s="234"/>
      <c r="C25" s="234"/>
      <c r="D25" s="234"/>
      <c r="E25" s="234"/>
      <c r="F25" s="234"/>
      <c r="G25" s="234"/>
      <c r="H25" s="234"/>
      <c r="I25" s="234"/>
      <c r="J25" s="234"/>
      <c r="K25" s="234"/>
      <c r="L25" s="234"/>
      <c r="M25" s="234"/>
      <c r="N25" s="234"/>
    </row>
    <row r="26" spans="1:14" ht="10.5" customHeight="1" x14ac:dyDescent="0.25"/>
    <row r="27" spans="1:14" x14ac:dyDescent="0.25">
      <c r="A27" s="235" t="s">
        <v>174</v>
      </c>
      <c r="B27" s="235"/>
      <c r="C27" s="235"/>
      <c r="D27" s="235"/>
      <c r="E27" s="235"/>
      <c r="F27" s="235"/>
      <c r="G27" s="235"/>
      <c r="H27" s="235"/>
      <c r="I27" s="235"/>
      <c r="J27" s="235"/>
      <c r="K27" s="235"/>
      <c r="L27" s="235"/>
      <c r="M27" s="235"/>
      <c r="N27" s="235"/>
    </row>
    <row r="28" spans="1:14" ht="10.5" customHeight="1" x14ac:dyDescent="0.25"/>
    <row r="29" spans="1:14" s="68" customFormat="1" ht="14.25" x14ac:dyDescent="0.2">
      <c r="A29" s="236" t="s">
        <v>175</v>
      </c>
      <c r="B29" s="236"/>
      <c r="C29" s="236"/>
      <c r="D29" s="236"/>
      <c r="E29" s="236"/>
      <c r="F29" s="236"/>
      <c r="G29" s="236"/>
      <c r="H29" s="236"/>
      <c r="I29" s="236"/>
      <c r="J29" s="236"/>
      <c r="K29" s="236"/>
      <c r="L29" s="236"/>
      <c r="M29" s="236"/>
      <c r="N29" s="236"/>
    </row>
    <row r="30" spans="1:14" s="68" customFormat="1" ht="12" customHeight="1" x14ac:dyDescent="0.2">
      <c r="A30" s="160"/>
      <c r="B30" s="160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</row>
    <row r="31" spans="1:14" x14ac:dyDescent="0.25">
      <c r="A31" s="234" t="s">
        <v>206</v>
      </c>
      <c r="B31" s="234"/>
      <c r="C31" s="234"/>
      <c r="D31" s="234"/>
      <c r="E31" s="234"/>
      <c r="F31" s="234"/>
      <c r="G31" s="234"/>
      <c r="H31" s="234"/>
      <c r="I31" s="234"/>
      <c r="J31" s="234"/>
      <c r="K31" s="234"/>
      <c r="L31" s="234"/>
      <c r="M31" s="234"/>
      <c r="N31" s="234"/>
    </row>
    <row r="32" spans="1:14" x14ac:dyDescent="0.25">
      <c r="A32" s="234"/>
      <c r="B32" s="234"/>
      <c r="C32" s="234"/>
      <c r="D32" s="234"/>
      <c r="E32" s="234"/>
      <c r="F32" s="234"/>
      <c r="G32" s="234"/>
      <c r="H32" s="234"/>
      <c r="I32" s="234"/>
      <c r="J32" s="234"/>
      <c r="K32" s="234"/>
      <c r="L32" s="234"/>
      <c r="M32" s="234"/>
      <c r="N32" s="234"/>
    </row>
    <row r="33" spans="1:14" x14ac:dyDescent="0.25">
      <c r="A33" s="164"/>
      <c r="B33" s="164"/>
      <c r="C33" s="164"/>
      <c r="D33" s="164"/>
      <c r="E33" s="164"/>
      <c r="F33" s="164"/>
      <c r="G33" s="164"/>
      <c r="H33" s="164"/>
      <c r="I33" s="164"/>
      <c r="J33" s="164"/>
      <c r="K33" s="164"/>
      <c r="L33" s="164"/>
      <c r="M33" s="164"/>
      <c r="N33" s="164"/>
    </row>
    <row r="34" spans="1:14" x14ac:dyDescent="0.25">
      <c r="A34" s="234" t="s">
        <v>193</v>
      </c>
      <c r="B34" s="234"/>
      <c r="C34" s="234"/>
      <c r="D34" s="234"/>
      <c r="E34" s="234"/>
      <c r="F34" s="234"/>
      <c r="G34" s="234"/>
      <c r="H34" s="234"/>
      <c r="I34" s="234"/>
      <c r="J34" s="234"/>
      <c r="K34" s="234"/>
      <c r="L34" s="234"/>
      <c r="M34" s="234"/>
      <c r="N34" s="234"/>
    </row>
    <row r="35" spans="1:14" x14ac:dyDescent="0.25">
      <c r="A35" s="234"/>
      <c r="B35" s="234"/>
      <c r="C35" s="234"/>
      <c r="D35" s="234"/>
      <c r="E35" s="234"/>
      <c r="F35" s="234"/>
      <c r="G35" s="234"/>
      <c r="H35" s="234"/>
      <c r="I35" s="234"/>
      <c r="J35" s="234"/>
      <c r="K35" s="234"/>
      <c r="L35" s="234"/>
      <c r="M35" s="234"/>
      <c r="N35" s="234"/>
    </row>
    <row r="36" spans="1:14" ht="7.5" customHeight="1" x14ac:dyDescent="0.25">
      <c r="A36" s="164"/>
      <c r="B36" s="164"/>
      <c r="C36" s="164"/>
      <c r="D36" s="164"/>
      <c r="E36" s="164"/>
      <c r="F36" s="164"/>
      <c r="G36" s="164"/>
      <c r="H36" s="164"/>
      <c r="I36" s="164"/>
      <c r="J36" s="164"/>
      <c r="K36" s="164"/>
      <c r="L36" s="164"/>
      <c r="M36" s="164"/>
      <c r="N36" s="164"/>
    </row>
    <row r="37" spans="1:14" x14ac:dyDescent="0.25">
      <c r="A37" s="234" t="s">
        <v>214</v>
      </c>
      <c r="B37" s="234"/>
      <c r="C37" s="234"/>
      <c r="D37" s="234"/>
      <c r="E37" s="234"/>
      <c r="F37" s="234"/>
      <c r="G37" s="234"/>
      <c r="H37" s="234"/>
      <c r="I37" s="234"/>
      <c r="J37" s="234"/>
      <c r="K37" s="234"/>
      <c r="L37" s="234"/>
      <c r="M37" s="234"/>
      <c r="N37" s="234"/>
    </row>
    <row r="38" spans="1:14" ht="44.25" customHeight="1" x14ac:dyDescent="0.25">
      <c r="A38" s="234"/>
      <c r="B38" s="234"/>
      <c r="C38" s="234"/>
      <c r="D38" s="234"/>
      <c r="E38" s="234"/>
      <c r="F38" s="234"/>
      <c r="G38" s="234"/>
      <c r="H38" s="234"/>
      <c r="I38" s="234"/>
      <c r="J38" s="234"/>
      <c r="K38" s="234"/>
      <c r="L38" s="234"/>
      <c r="M38" s="234"/>
      <c r="N38" s="234"/>
    </row>
    <row r="39" spans="1:14" ht="10.5" customHeight="1" x14ac:dyDescent="0.25">
      <c r="A39" s="164"/>
      <c r="B39" s="164"/>
      <c r="C39" s="164"/>
      <c r="D39" s="164"/>
      <c r="E39" s="164"/>
      <c r="F39" s="164"/>
      <c r="G39" s="164"/>
      <c r="H39" s="164"/>
      <c r="I39" s="164"/>
      <c r="J39" s="164"/>
      <c r="K39" s="164"/>
      <c r="L39" s="164"/>
      <c r="M39" s="164"/>
      <c r="N39" s="164"/>
    </row>
    <row r="40" spans="1:14" x14ac:dyDescent="0.25">
      <c r="A40" s="234" t="s">
        <v>207</v>
      </c>
      <c r="B40" s="234"/>
      <c r="C40" s="234"/>
      <c r="D40" s="234"/>
      <c r="E40" s="234"/>
      <c r="F40" s="234"/>
      <c r="G40" s="234"/>
      <c r="H40" s="234"/>
      <c r="I40" s="234"/>
      <c r="J40" s="234"/>
      <c r="K40" s="234"/>
      <c r="L40" s="234"/>
      <c r="M40" s="234"/>
      <c r="N40" s="234"/>
    </row>
    <row r="41" spans="1:14" ht="30.75" customHeight="1" x14ac:dyDescent="0.25">
      <c r="A41" s="234"/>
      <c r="B41" s="234"/>
      <c r="C41" s="234"/>
      <c r="D41" s="234"/>
      <c r="E41" s="234"/>
      <c r="F41" s="234"/>
      <c r="G41" s="234"/>
      <c r="H41" s="234"/>
      <c r="I41" s="234"/>
      <c r="J41" s="234"/>
      <c r="K41" s="234"/>
      <c r="L41" s="234"/>
      <c r="M41" s="234"/>
      <c r="N41" s="234"/>
    </row>
    <row r="42" spans="1:14" ht="10.5" customHeight="1" x14ac:dyDescent="0.25">
      <c r="A42" s="165"/>
      <c r="B42" s="165"/>
      <c r="C42" s="165"/>
      <c r="D42" s="165"/>
      <c r="E42" s="165"/>
      <c r="F42" s="165"/>
      <c r="G42" s="165"/>
      <c r="H42" s="165"/>
      <c r="I42" s="165"/>
      <c r="J42" s="165"/>
      <c r="K42" s="165"/>
      <c r="L42" s="165"/>
      <c r="M42" s="165"/>
      <c r="N42" s="165"/>
    </row>
    <row r="43" spans="1:14" ht="48" customHeight="1" x14ac:dyDescent="0.25">
      <c r="A43" s="234" t="s">
        <v>215</v>
      </c>
      <c r="B43" s="234"/>
      <c r="C43" s="234"/>
      <c r="D43" s="234"/>
      <c r="E43" s="234"/>
      <c r="F43" s="234"/>
      <c r="G43" s="234"/>
      <c r="H43" s="234"/>
      <c r="I43" s="234"/>
      <c r="J43" s="234"/>
      <c r="K43" s="234"/>
      <c r="L43" s="234"/>
      <c r="M43" s="234"/>
      <c r="N43" s="234"/>
    </row>
    <row r="44" spans="1:14" x14ac:dyDescent="0.25">
      <c r="A44" s="164"/>
      <c r="B44" s="164"/>
      <c r="C44" s="164"/>
      <c r="D44" s="164"/>
      <c r="E44" s="164"/>
      <c r="F44" s="164"/>
      <c r="G44" s="164"/>
      <c r="H44" s="164"/>
      <c r="I44" s="164"/>
      <c r="J44" s="164"/>
      <c r="K44" s="164"/>
      <c r="L44" s="164"/>
      <c r="M44" s="164"/>
      <c r="N44" s="164"/>
    </row>
    <row r="45" spans="1:14" x14ac:dyDescent="0.25">
      <c r="A45" s="235" t="s">
        <v>176</v>
      </c>
      <c r="B45" s="235"/>
      <c r="C45" s="235"/>
      <c r="D45" s="235"/>
      <c r="E45" s="235"/>
      <c r="F45" s="235"/>
      <c r="G45" s="235"/>
      <c r="H45" s="235"/>
      <c r="I45" s="235"/>
      <c r="J45" s="235"/>
      <c r="K45" s="235"/>
      <c r="L45" s="235"/>
      <c r="M45" s="235"/>
      <c r="N45" s="235"/>
    </row>
    <row r="47" spans="1:14" x14ac:dyDescent="0.25">
      <c r="A47" s="236" t="s">
        <v>177</v>
      </c>
      <c r="B47" s="236"/>
      <c r="C47" s="236"/>
      <c r="D47" s="236"/>
      <c r="E47" s="236"/>
      <c r="F47" s="236"/>
      <c r="G47" s="236"/>
      <c r="H47" s="236"/>
      <c r="I47" s="236"/>
      <c r="J47" s="236"/>
      <c r="K47" s="236"/>
      <c r="L47" s="236"/>
      <c r="M47" s="236"/>
      <c r="N47" s="236"/>
    </row>
    <row r="48" spans="1:14" x14ac:dyDescent="0.25">
      <c r="A48" s="166"/>
      <c r="B48" s="166"/>
      <c r="C48" s="166"/>
      <c r="D48" s="166"/>
      <c r="E48" s="166"/>
      <c r="F48" s="166"/>
      <c r="G48" s="166"/>
      <c r="H48" s="166"/>
      <c r="I48" s="166"/>
      <c r="J48" s="166"/>
      <c r="K48" s="166"/>
      <c r="L48" s="166"/>
      <c r="M48" s="166"/>
      <c r="N48" s="166"/>
    </row>
    <row r="49" spans="1:14" x14ac:dyDescent="0.25">
      <c r="A49" s="237" t="s">
        <v>194</v>
      </c>
      <c r="B49" s="237"/>
      <c r="C49" s="237"/>
      <c r="D49" s="237"/>
      <c r="E49" s="237"/>
      <c r="F49" s="237"/>
      <c r="G49" s="237"/>
      <c r="H49" s="237"/>
      <c r="I49" s="237"/>
      <c r="J49" s="237"/>
      <c r="K49" s="237"/>
      <c r="L49" s="237"/>
      <c r="M49" s="237"/>
      <c r="N49" s="237"/>
    </row>
    <row r="50" spans="1:14" x14ac:dyDescent="0.25">
      <c r="A50" s="164"/>
      <c r="B50" s="164"/>
      <c r="C50" s="164"/>
      <c r="D50" s="164"/>
      <c r="E50" s="164"/>
      <c r="F50" s="164"/>
      <c r="G50" s="164"/>
      <c r="H50" s="164"/>
      <c r="I50" s="164"/>
      <c r="J50" s="164"/>
      <c r="K50" s="164"/>
      <c r="L50" s="164"/>
      <c r="M50" s="164"/>
      <c r="N50" s="164"/>
    </row>
    <row r="51" spans="1:14" x14ac:dyDescent="0.25">
      <c r="A51" s="235" t="s">
        <v>178</v>
      </c>
      <c r="B51" s="235"/>
      <c r="C51" s="235"/>
      <c r="D51" s="235"/>
      <c r="E51" s="235"/>
      <c r="F51" s="235"/>
      <c r="G51" s="235"/>
      <c r="H51" s="235"/>
      <c r="I51" s="235"/>
      <c r="J51" s="235"/>
      <c r="K51" s="235"/>
      <c r="L51" s="235"/>
      <c r="M51" s="235"/>
      <c r="N51" s="235"/>
    </row>
    <row r="52" spans="1:14" x14ac:dyDescent="0.25">
      <c r="A52" s="164"/>
      <c r="B52" s="164"/>
      <c r="C52" s="164"/>
      <c r="D52" s="164"/>
      <c r="E52" s="164"/>
      <c r="F52" s="164"/>
      <c r="G52" s="164"/>
      <c r="H52" s="164"/>
      <c r="I52" s="164"/>
      <c r="J52" s="164"/>
      <c r="K52" s="164"/>
      <c r="L52" s="164"/>
      <c r="M52" s="164"/>
      <c r="N52" s="164"/>
    </row>
    <row r="53" spans="1:14" x14ac:dyDescent="0.25">
      <c r="A53" s="236" t="s">
        <v>179</v>
      </c>
      <c r="B53" s="236"/>
      <c r="C53" s="236"/>
      <c r="D53" s="236"/>
      <c r="E53" s="236"/>
      <c r="F53" s="236"/>
      <c r="G53" s="236"/>
      <c r="H53" s="236"/>
      <c r="I53" s="236"/>
      <c r="J53" s="236"/>
      <c r="K53" s="236"/>
      <c r="L53" s="236"/>
      <c r="M53" s="236"/>
      <c r="N53" s="236"/>
    </row>
    <row r="55" spans="1:14" x14ac:dyDescent="0.25">
      <c r="A55" s="243" t="s">
        <v>195</v>
      </c>
      <c r="B55" s="243"/>
      <c r="C55" s="243"/>
      <c r="D55" s="243"/>
      <c r="E55" s="243"/>
      <c r="F55" s="243"/>
      <c r="G55" s="243"/>
      <c r="H55" s="243"/>
      <c r="I55" s="243"/>
      <c r="J55" s="243"/>
      <c r="K55" s="243"/>
      <c r="L55" s="243"/>
      <c r="M55" s="243"/>
      <c r="N55" s="243"/>
    </row>
    <row r="56" spans="1:14" x14ac:dyDescent="0.25">
      <c r="A56" s="243"/>
      <c r="B56" s="243"/>
      <c r="C56" s="243"/>
      <c r="D56" s="243"/>
      <c r="E56" s="243"/>
      <c r="F56" s="243"/>
      <c r="G56" s="243"/>
      <c r="H56" s="243"/>
      <c r="I56" s="243"/>
      <c r="J56" s="243"/>
      <c r="K56" s="243"/>
      <c r="L56" s="243"/>
      <c r="M56" s="243"/>
      <c r="N56" s="243"/>
    </row>
    <row r="58" spans="1:14" x14ac:dyDescent="0.25">
      <c r="A58" s="235" t="s">
        <v>180</v>
      </c>
      <c r="B58" s="235"/>
      <c r="C58" s="235"/>
      <c r="D58" s="235"/>
      <c r="E58" s="235"/>
      <c r="F58" s="235"/>
      <c r="G58" s="235"/>
      <c r="H58" s="235"/>
      <c r="I58" s="235"/>
      <c r="J58" s="235"/>
      <c r="K58" s="235"/>
      <c r="L58" s="235"/>
      <c r="M58" s="235"/>
      <c r="N58" s="235"/>
    </row>
    <row r="60" spans="1:14" x14ac:dyDescent="0.25">
      <c r="A60" s="236" t="s">
        <v>181</v>
      </c>
      <c r="B60" s="236"/>
      <c r="C60" s="236"/>
      <c r="D60" s="236"/>
      <c r="E60" s="236"/>
      <c r="F60" s="236"/>
      <c r="G60" s="236"/>
      <c r="H60" s="236"/>
      <c r="I60" s="236"/>
      <c r="J60" s="236"/>
      <c r="K60" s="236"/>
      <c r="L60" s="236"/>
      <c r="M60" s="236"/>
      <c r="N60" s="236"/>
    </row>
    <row r="62" spans="1:14" x14ac:dyDescent="0.25">
      <c r="A62" s="244" t="s">
        <v>196</v>
      </c>
      <c r="B62" s="244"/>
      <c r="C62" s="244"/>
      <c r="D62" s="244"/>
      <c r="E62" s="244"/>
      <c r="F62" s="244"/>
      <c r="G62" s="244"/>
      <c r="H62" s="244"/>
      <c r="I62" s="244"/>
      <c r="J62" s="244"/>
      <c r="K62" s="244"/>
      <c r="L62" s="244"/>
      <c r="M62" s="244"/>
      <c r="N62" s="244"/>
    </row>
    <row r="65" spans="1:14" x14ac:dyDescent="0.25">
      <c r="A65" s="235" t="s">
        <v>182</v>
      </c>
      <c r="B65" s="235"/>
      <c r="C65" s="235"/>
      <c r="D65" s="235"/>
      <c r="E65" s="235"/>
      <c r="F65" s="235"/>
      <c r="G65" s="235"/>
      <c r="H65" s="235"/>
      <c r="I65" s="235"/>
      <c r="J65" s="235"/>
      <c r="K65" s="235"/>
      <c r="L65" s="235"/>
      <c r="M65" s="235"/>
      <c r="N65" s="235"/>
    </row>
    <row r="67" spans="1:14" x14ac:dyDescent="0.25">
      <c r="A67" s="236" t="s">
        <v>183</v>
      </c>
      <c r="B67" s="236"/>
      <c r="C67" s="236"/>
      <c r="D67" s="236"/>
      <c r="E67" s="236"/>
      <c r="F67" s="236"/>
      <c r="G67" s="236"/>
      <c r="H67" s="236"/>
      <c r="I67" s="236"/>
      <c r="J67" s="236"/>
      <c r="K67" s="236"/>
      <c r="L67" s="236"/>
      <c r="M67" s="236"/>
      <c r="N67" s="236"/>
    </row>
    <row r="69" spans="1:14" x14ac:dyDescent="0.25">
      <c r="A69" s="234" t="s">
        <v>208</v>
      </c>
      <c r="B69" s="234"/>
      <c r="C69" s="234"/>
      <c r="D69" s="234"/>
      <c r="E69" s="234"/>
      <c r="F69" s="234"/>
      <c r="G69" s="234"/>
      <c r="H69" s="234"/>
      <c r="I69" s="234"/>
      <c r="J69" s="234"/>
      <c r="K69" s="234"/>
      <c r="L69" s="234"/>
      <c r="M69" s="234"/>
      <c r="N69" s="234"/>
    </row>
    <row r="70" spans="1:14" ht="13.5" customHeight="1" x14ac:dyDescent="0.25">
      <c r="A70" s="234"/>
      <c r="B70" s="234"/>
      <c r="C70" s="234"/>
      <c r="D70" s="234"/>
      <c r="E70" s="234"/>
      <c r="F70" s="234"/>
      <c r="G70" s="234"/>
      <c r="H70" s="234"/>
      <c r="I70" s="234"/>
      <c r="J70" s="234"/>
      <c r="K70" s="234"/>
      <c r="L70" s="234"/>
      <c r="M70" s="234"/>
      <c r="N70" s="234"/>
    </row>
    <row r="71" spans="1:14" hidden="1" x14ac:dyDescent="0.25">
      <c r="A71" s="234"/>
      <c r="B71" s="234"/>
      <c r="C71" s="234"/>
      <c r="D71" s="234"/>
      <c r="E71" s="234"/>
      <c r="F71" s="234"/>
      <c r="G71" s="234"/>
      <c r="H71" s="234"/>
      <c r="I71" s="234"/>
      <c r="J71" s="234"/>
      <c r="K71" s="234"/>
      <c r="L71" s="234"/>
      <c r="M71" s="234"/>
      <c r="N71" s="234"/>
    </row>
    <row r="72" spans="1:14" ht="1.5" customHeight="1" x14ac:dyDescent="0.25">
      <c r="A72" s="234"/>
      <c r="B72" s="234"/>
      <c r="C72" s="234"/>
      <c r="D72" s="234"/>
      <c r="E72" s="234"/>
      <c r="F72" s="234"/>
      <c r="G72" s="234"/>
      <c r="H72" s="234"/>
      <c r="I72" s="234"/>
      <c r="J72" s="234"/>
      <c r="K72" s="234"/>
      <c r="L72" s="234"/>
      <c r="M72" s="234"/>
      <c r="N72" s="234"/>
    </row>
    <row r="74" spans="1:14" x14ac:dyDescent="0.25">
      <c r="A74" s="240" t="s">
        <v>209</v>
      </c>
      <c r="B74" s="240"/>
      <c r="C74" s="240"/>
      <c r="D74" s="240"/>
      <c r="E74" s="240"/>
      <c r="F74" s="240"/>
      <c r="G74" s="240"/>
      <c r="H74" s="240"/>
      <c r="I74" s="240"/>
      <c r="J74" s="240"/>
      <c r="K74" s="240"/>
      <c r="L74" s="240"/>
      <c r="M74" s="240"/>
      <c r="N74" s="240"/>
    </row>
    <row r="75" spans="1:14" ht="27" customHeight="1" x14ac:dyDescent="0.25">
      <c r="A75" s="240"/>
      <c r="B75" s="240"/>
      <c r="C75" s="240"/>
      <c r="D75" s="240"/>
      <c r="E75" s="240"/>
      <c r="F75" s="240"/>
      <c r="G75" s="240"/>
      <c r="H75" s="240"/>
      <c r="I75" s="240"/>
      <c r="J75" s="240"/>
      <c r="K75" s="240"/>
      <c r="L75" s="240"/>
      <c r="M75" s="240"/>
      <c r="N75" s="240"/>
    </row>
    <row r="77" spans="1:14" x14ac:dyDescent="0.25">
      <c r="A77" s="241" t="s">
        <v>197</v>
      </c>
      <c r="B77" s="241"/>
      <c r="C77" s="241"/>
      <c r="D77" s="241"/>
      <c r="E77" s="241"/>
      <c r="F77" s="241"/>
      <c r="G77" s="241"/>
      <c r="H77" s="241"/>
      <c r="I77" s="241"/>
      <c r="J77" s="241"/>
      <c r="K77" s="241"/>
      <c r="L77" s="241"/>
      <c r="M77" s="241"/>
      <c r="N77" s="241"/>
    </row>
    <row r="79" spans="1:14" x14ac:dyDescent="0.25">
      <c r="A79" s="235" t="s">
        <v>184</v>
      </c>
      <c r="B79" s="235"/>
      <c r="C79" s="235"/>
      <c r="D79" s="235"/>
      <c r="E79" s="235"/>
      <c r="F79" s="235"/>
      <c r="G79" s="235"/>
      <c r="H79" s="235"/>
      <c r="I79" s="235"/>
      <c r="J79" s="235"/>
      <c r="K79" s="235"/>
      <c r="L79" s="235"/>
      <c r="M79" s="235"/>
      <c r="N79" s="235"/>
    </row>
    <row r="80" spans="1:14" x14ac:dyDescent="0.25">
      <c r="A80" s="161"/>
      <c r="B80" s="161"/>
      <c r="C80" s="161"/>
      <c r="D80" s="161"/>
      <c r="E80" s="161"/>
      <c r="F80" s="161"/>
      <c r="G80" s="161"/>
      <c r="H80" s="161"/>
      <c r="I80" s="161"/>
      <c r="J80" s="161"/>
      <c r="K80" s="161"/>
      <c r="L80" s="161"/>
      <c r="M80" s="161"/>
      <c r="N80" s="161"/>
    </row>
    <row r="81" spans="1:14" x14ac:dyDescent="0.25">
      <c r="A81" s="236" t="s">
        <v>185</v>
      </c>
      <c r="B81" s="236"/>
      <c r="C81" s="236"/>
      <c r="D81" s="236"/>
      <c r="E81" s="236"/>
      <c r="F81" s="236"/>
      <c r="G81" s="236"/>
      <c r="H81" s="236"/>
      <c r="I81" s="236"/>
      <c r="J81" s="236"/>
      <c r="K81" s="236"/>
      <c r="L81" s="236"/>
      <c r="M81" s="236"/>
      <c r="N81" s="236"/>
    </row>
    <row r="82" spans="1:14" x14ac:dyDescent="0.25">
      <c r="A82" s="167"/>
    </row>
    <row r="83" spans="1:14" x14ac:dyDescent="0.25">
      <c r="A83" s="237" t="s">
        <v>198</v>
      </c>
      <c r="B83" s="237"/>
      <c r="C83" s="237"/>
      <c r="D83" s="237"/>
      <c r="E83" s="237"/>
      <c r="F83" s="237"/>
      <c r="G83" s="237"/>
      <c r="H83" s="237"/>
      <c r="I83" s="237"/>
      <c r="J83" s="237"/>
      <c r="K83" s="237"/>
      <c r="L83" s="237"/>
      <c r="M83" s="237"/>
      <c r="N83" s="237"/>
    </row>
    <row r="85" spans="1:14" x14ac:dyDescent="0.25">
      <c r="A85" s="242" t="s">
        <v>186</v>
      </c>
      <c r="B85" s="242"/>
      <c r="C85" s="242"/>
      <c r="D85" s="242"/>
      <c r="E85" s="242"/>
      <c r="F85" s="242"/>
      <c r="G85" s="242"/>
      <c r="H85" s="242"/>
      <c r="I85" s="242"/>
      <c r="J85" s="242"/>
      <c r="K85" s="242"/>
      <c r="L85" s="242"/>
      <c r="M85" s="242"/>
      <c r="N85" s="242"/>
    </row>
    <row r="87" spans="1:14" x14ac:dyDescent="0.25">
      <c r="A87" s="235" t="s">
        <v>187</v>
      </c>
      <c r="B87" s="235"/>
      <c r="C87" s="235"/>
      <c r="D87" s="235"/>
      <c r="E87" s="235"/>
      <c r="F87" s="235"/>
      <c r="G87" s="235"/>
      <c r="H87" s="235"/>
      <c r="I87" s="235"/>
      <c r="J87" s="235"/>
      <c r="K87" s="235"/>
      <c r="L87" s="235"/>
      <c r="M87" s="235"/>
      <c r="N87" s="235"/>
    </row>
    <row r="89" spans="1:14" x14ac:dyDescent="0.25">
      <c r="A89" s="237" t="s">
        <v>210</v>
      </c>
      <c r="B89" s="237"/>
      <c r="C89" s="237"/>
      <c r="D89" s="237"/>
      <c r="E89" s="237"/>
      <c r="F89" s="237"/>
      <c r="G89" s="237"/>
      <c r="H89" s="237"/>
      <c r="I89" s="237"/>
      <c r="J89" s="237"/>
      <c r="K89" s="237"/>
      <c r="L89" s="237"/>
      <c r="M89" s="237"/>
      <c r="N89" s="237"/>
    </row>
    <row r="91" spans="1:14" x14ac:dyDescent="0.25">
      <c r="A91" s="238" t="s">
        <v>188</v>
      </c>
      <c r="B91" s="238"/>
      <c r="C91" s="238"/>
      <c r="D91" s="238"/>
      <c r="E91" s="238"/>
      <c r="F91" s="238"/>
      <c r="G91" s="238"/>
      <c r="H91" s="238"/>
      <c r="I91" s="238"/>
      <c r="J91" s="238"/>
      <c r="K91" s="238"/>
      <c r="L91" s="238"/>
      <c r="M91" s="238"/>
      <c r="N91" s="238"/>
    </row>
    <row r="92" spans="1:14" x14ac:dyDescent="0.25">
      <c r="A92" s="238" t="s">
        <v>199</v>
      </c>
      <c r="B92" s="238"/>
      <c r="C92" s="238"/>
      <c r="D92" s="238"/>
      <c r="E92" s="238"/>
      <c r="F92" s="238"/>
      <c r="G92" s="238"/>
      <c r="H92" s="238"/>
      <c r="I92" s="238"/>
      <c r="J92" s="238"/>
      <c r="K92" s="238"/>
      <c r="L92" s="238"/>
      <c r="M92" s="238"/>
      <c r="N92" s="238"/>
    </row>
    <row r="94" spans="1:14" s="168" customFormat="1" x14ac:dyDescent="0.25">
      <c r="A94" s="168" t="s">
        <v>200</v>
      </c>
    </row>
    <row r="95" spans="1:14" s="168" customFormat="1" x14ac:dyDescent="0.25">
      <c r="A95" s="168" t="s">
        <v>216</v>
      </c>
    </row>
    <row r="96" spans="1:14" s="168" customFormat="1" x14ac:dyDescent="0.25">
      <c r="A96" s="168" t="s">
        <v>211</v>
      </c>
      <c r="K96" s="239" t="s">
        <v>189</v>
      </c>
      <c r="L96" s="239"/>
      <c r="M96" s="239"/>
      <c r="N96" s="239"/>
    </row>
    <row r="97" spans="11:14" x14ac:dyDescent="0.25">
      <c r="K97" s="238" t="s">
        <v>201</v>
      </c>
      <c r="L97" s="238"/>
      <c r="M97" s="238"/>
      <c r="N97" s="238"/>
    </row>
  </sheetData>
  <mergeCells count="43">
    <mergeCell ref="A60:N60"/>
    <mergeCell ref="A62:N62"/>
    <mergeCell ref="A65:N65"/>
    <mergeCell ref="A67:N67"/>
    <mergeCell ref="A49:N49"/>
    <mergeCell ref="A51:N51"/>
    <mergeCell ref="A53:N53"/>
    <mergeCell ref="A55:N56"/>
    <mergeCell ref="A58:N58"/>
    <mergeCell ref="A91:N91"/>
    <mergeCell ref="A92:N92"/>
    <mergeCell ref="K96:N96"/>
    <mergeCell ref="K97:N97"/>
    <mergeCell ref="A69:N72"/>
    <mergeCell ref="A74:N75"/>
    <mergeCell ref="A89:N89"/>
    <mergeCell ref="A77:N77"/>
    <mergeCell ref="A79:N79"/>
    <mergeCell ref="A81:N81"/>
    <mergeCell ref="A83:N83"/>
    <mergeCell ref="A85:N85"/>
    <mergeCell ref="A87:N87"/>
    <mergeCell ref="A40:N41"/>
    <mergeCell ref="A43:N43"/>
    <mergeCell ref="A45:N45"/>
    <mergeCell ref="A47:N47"/>
    <mergeCell ref="A31:N32"/>
    <mergeCell ref="A34:N35"/>
    <mergeCell ref="A37:N38"/>
    <mergeCell ref="A24:N25"/>
    <mergeCell ref="A27:N27"/>
    <mergeCell ref="A29:N29"/>
    <mergeCell ref="A10:N10"/>
    <mergeCell ref="A1:N1"/>
    <mergeCell ref="A3:N3"/>
    <mergeCell ref="A5:N5"/>
    <mergeCell ref="A6:N6"/>
    <mergeCell ref="A7:N7"/>
    <mergeCell ref="A9:N9"/>
    <mergeCell ref="A12:N12"/>
    <mergeCell ref="A14:N14"/>
    <mergeCell ref="A16:N18"/>
    <mergeCell ref="A20:N2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SAŽETAK</vt:lpstr>
      <vt:lpstr> Račun prihoda i rashoda</vt:lpstr>
      <vt:lpstr>izvori financiranja</vt:lpstr>
      <vt:lpstr>Rashodi prema funkcijskoj kl</vt:lpstr>
      <vt:lpstr>Račun financiranja</vt:lpstr>
      <vt:lpstr>račun financiranja prema izvori</vt:lpstr>
      <vt:lpstr>POSEBNI DIO</vt:lpstr>
      <vt:lpstr>obrazloženje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Opcina Novo Virje</cp:lastModifiedBy>
  <cp:lastPrinted>2024-07-24T07:18:04Z</cp:lastPrinted>
  <dcterms:created xsi:type="dcterms:W3CDTF">2022-08-12T12:51:27Z</dcterms:created>
  <dcterms:modified xsi:type="dcterms:W3CDTF">2026-02-20T08:23:33Z</dcterms:modified>
</cp:coreProperties>
</file>